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17457\Desktop\"/>
    </mc:Choice>
  </mc:AlternateContent>
  <xr:revisionPtr revIDLastSave="0" documentId="13_ncr:1_{8B1B1166-66F4-4D41-B56E-12D6FD71EE00}" xr6:coauthVersionLast="47" xr6:coauthVersionMax="47" xr10:uidLastSave="{00000000-0000-0000-0000-000000000000}"/>
  <bookViews>
    <workbookView xWindow="-110" yWindow="-110" windowWidth="38620" windowHeight="21100" tabRatio="913" xr2:uid="{3D0406B8-4649-4F0F-9F5C-53FCAF0F1277}"/>
  </bookViews>
  <sheets>
    <sheet name="Table 4A" sheetId="1" r:id="rId1"/>
    <sheet name="Table 4B" sheetId="8" r:id="rId2"/>
    <sheet name="Table 4C" sheetId="14" r:id="rId3"/>
    <sheet name="Table 4D" sheetId="15" r:id="rId4"/>
    <sheet name="Table 4E" sheetId="16" r:id="rId5"/>
    <sheet name="Table 4F" sheetId="17" r:id="rId6"/>
    <sheet name="Table 4G" sheetId="18" r:id="rId7"/>
    <sheet name="Table 4H" sheetId="19" r:id="rId8"/>
    <sheet name="Parameters" sheetId="2" state="hidden" r:id="rId9"/>
  </sheets>
  <calcPr calcId="191029"/>
  <pivotCaches>
    <pivotCache cacheId="38" r:id="rId10"/>
    <pivotCache cacheId="39" r:id="rId11"/>
    <pivotCache cacheId="40" r:id="rId12"/>
    <pivotCache cacheId="41" r:id="rId13"/>
    <pivotCache cacheId="42" r:id="rId14"/>
    <pivotCache cacheId="43" r:id="rId15"/>
    <pivotCache cacheId="44" r:id="rId16"/>
    <pivotCache cacheId="45" r:id="rId17"/>
    <pivotCache cacheId="46" r:id="rId18"/>
    <pivotCache cacheId="47" r:id="rId19"/>
    <pivotCache cacheId="48" r:id="rId20"/>
    <pivotCache cacheId="49" r:id="rId21"/>
    <pivotCache cacheId="50" r:id="rId22"/>
    <pivotCache cacheId="51" r:id="rId23"/>
    <pivotCache cacheId="52" r:id="rId24"/>
    <pivotCache cacheId="53" r:id="rId25"/>
    <pivotCache cacheId="54" r:id="rId26"/>
    <pivotCache cacheId="55" r:id="rId27"/>
    <pivotCache cacheId="56" r:id="rId28"/>
    <pivotCache cacheId="57" r:id="rId29"/>
    <pivotCache cacheId="58" r:id="rId3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2" i="2" l="1"/>
  <c r="A1" i="19" s="1"/>
  <c r="A119" i="2" l="1"/>
  <c r="A1" i="18" s="1"/>
  <c r="A116" i="2" l="1"/>
  <c r="A1" i="17" s="1"/>
  <c r="A113" i="2" l="1"/>
  <c r="A1" i="16" s="1"/>
  <c r="A110" i="2" l="1"/>
  <c r="A1" i="15" s="1"/>
  <c r="A107" i="2" l="1"/>
  <c r="A1" i="14" s="1"/>
  <c r="A56" i="2" l="1"/>
  <c r="A1" i="8" s="1"/>
  <c r="A5" i="2" l="1"/>
  <c r="A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207C5F-4BD1-44C6-BE08-8B9B7890E110}" keepAlive="1" name="Query - Crash_year" description="Connection to the 'Crash_year' query in the workbook." type="5" refreshedVersion="0" background="1">
    <dbPr connection="Provider=Microsoft.Mashup.OleDb.1;Data Source=$Workbook$;Location=Crash_year;Extended Properties=&quot;&quot;" command="SELECT * FROM [Crash_year]"/>
  </connection>
  <connection id="2" xr16:uid="{7406BBC1-13C9-4219-A52C-4AFDBD85FB31}" keepAlive="1" name="Query - DW Age_Group" description="Connection to the 'DW Age_Group' query in the workbook." type="5" refreshedVersion="0" background="1">
    <dbPr connection="Provider=Microsoft.Mashup.OleDb.1;Data Source=$Workbook$;Location=&quot;DW Age_Group&quot;;Extended Properties=&quot;&quot;" command="SELECT * FROM [DW Age_Group]"/>
  </connection>
  <connection id="3" xr16:uid="{385C93A1-33FB-4757-8770-D4FCEB3409CC}" keepAlive="1" name="Query - DW Collision_Type" description="Connection to the 'DW Collision_Type' query in the workbook." type="5" refreshedVersion="0" background="1">
    <dbPr connection="Provider=Microsoft.Mashup.OleDb.1;Data Source=$Workbook$;Location=&quot;DW Collision_Type&quot;;Extended Properties=&quot;&quot;" command="SELECT * FROM [DW Collision_Type]"/>
  </connection>
  <connection id="4" xr16:uid="{DA971BDD-1A6B-47A4-8C8B-F4D7CF97410A}" keepAlive="1" name="Query - DW Pedestrian_Action" description="Connection to the 'DW Pedestrian_Action' query in the workbook." type="5" refreshedVersion="0" background="1">
    <dbPr connection="Provider=Microsoft.Mashup.OleDb.1;Data Source=$Workbook$;Location=&quot;DW Pedestrian_Action&quot;;Extended Properties=&quot;&quot;" command="SELECT * FROM [DW Pedestrian_Action]"/>
  </connection>
  <connection id="5" xr16:uid="{840A85B0-9161-4862-9FE5-C2C40A19F2D8}" keepAlive="1" name="Query - DW Severity" description="Connection to the 'DW Severity' query in the workbook." type="5" refreshedVersion="0" background="1">
    <dbPr connection="Provider=Microsoft.Mashup.OleDb.1;Data Source=$Workbook$;Location=&quot;DW Severity&quot;;Extended Properties=&quot;&quot;" command="SELECT * FROM [DW Severity]"/>
  </connection>
  <connection id="6" xr16:uid="{5898582E-4D00-4660-95F4-7EAB8D121340}" keepAlive="1" name="Query - DW Sex" description="Connection to the 'DW Sex' query in the workbook." type="5" refreshedVersion="0" background="1">
    <dbPr connection="Provider=Microsoft.Mashup.OleDb.1;Data Source=$Workbook$;Location=&quot;DW Sex&quot;;Extended Properties=&quot;&quot;" command="SELECT * FROM [DW Sex]"/>
  </connection>
  <connection id="7" xr16:uid="{B1167FEA-77EF-4F50-91FE-0A8F461C5853}" keepAlive="1" name="Query - DW Stwd_Vehicle_Type" description="Connection to the 'DW Stwd_Vehicle_Type' query in the workbook." type="5" refreshedVersion="0" background="1">
    <dbPr connection="Provider=Microsoft.Mashup.OleDb.1;Data Source=$Workbook$;Location=&quot;DW Stwd_Vehicle_Type&quot;;Extended Properties=&quot;&quot;" command="SELECT * FROM [DW Stwd_Vehicle_Type]"/>
  </connection>
  <connection id="8" xr16:uid="{9B474069-322A-4DDF-8876-05F637B32D52}" keepAlive="1" name="Query - Table 4A" description="Connection to the 'Table 4A' query in the workbook." type="5" refreshedVersion="8" background="1">
    <dbPr connection="Provider=Microsoft.Mashup.OleDb.1;Data Source=$Workbook$;Location=&quot;Table 4A&quot;;Extended Properties=&quot;&quot;" command="SELECT * FROM [Table 4A]"/>
  </connection>
  <connection id="9" xr16:uid="{6063FE13-BE6B-4DB1-A602-3092CDEA87FB}" keepAlive="1" name="Query - Table 4A Chart-Bicyclist" description="Connection to the 'Table 4A Chart-Bicyclist' query in the workbook." type="5" refreshedVersion="8" background="1">
    <dbPr connection="Provider=Microsoft.Mashup.OleDb.1;Data Source=$Workbook$;Location=&quot;Table 4A Chart-Bicyclist&quot;;Extended Properties=&quot;&quot;" command="SELECT * FROM [Table 4A Chart-Bicyclist]"/>
  </connection>
  <connection id="10" xr16:uid="{B5072851-2876-414B-A53C-88321DDF6C81}" keepAlive="1" name="Query - Table 4A Chart-Driver" description="Connection to the 'Table 4A Chart-Driver' query in the workbook." type="5" refreshedVersion="8" background="1">
    <dbPr connection="Provider=Microsoft.Mashup.OleDb.1;Data Source=$Workbook$;Location=&quot;Table 4A Chart-Driver&quot;;Extended Properties=&quot;&quot;" command="SELECT * FROM [Table 4A Chart-Driver]"/>
  </connection>
  <connection id="11" xr16:uid="{966F09A6-F9E8-4D50-8BCB-0C5B5080F783}" keepAlive="1" name="Query - Table 4A Chart-Motorcyclist" description="Connection to the 'Table 4A Chart-Motorcyclist' query in the workbook." type="5" refreshedVersion="8" background="1">
    <dbPr connection="Provider=Microsoft.Mashup.OleDb.1;Data Source=$Workbook$;Location=&quot;Table 4A Chart-Motorcyclist&quot;;Extended Properties=&quot;&quot;" command="SELECT * FROM [Table 4A Chart-Motorcyclist]"/>
  </connection>
  <connection id="12" xr16:uid="{3E6BE9F7-00D2-4914-97F7-FE2228F8666D}" keepAlive="1" name="Query - Table 4A Chart-Operator" description="Connection to the 'Table 4A Chart-Operator' query in the workbook." type="5" refreshedVersion="0" background="1">
    <dbPr connection="Provider=Microsoft.Mashup.OleDb.1;Data Source=$Workbook$;Location=&quot;Table 4A Chart-Operator&quot;;Extended Properties=&quot;&quot;" command="SELECT * FROM [Table 4A Chart-Operator]"/>
  </connection>
  <connection id="13" xr16:uid="{50C42C76-B9CD-4040-8684-1C6D45D2BA37}" keepAlive="1" name="Query - Table 4A Chart-Other" description="Connection to the 'Table 4A Chart-Other' query in the workbook." type="5" refreshedVersion="8" background="1">
    <dbPr connection="Provider=Microsoft.Mashup.OleDb.1;Data Source=$Workbook$;Location=&quot;Table 4A Chart-Other&quot;;Extended Properties=&quot;&quot;" command="SELECT * FROM [Table 4A Chart-Other]"/>
  </connection>
  <connection id="14" xr16:uid="{89176419-4831-431F-AF13-B66B85EA2B1B}" keepAlive="1" name="Query - Table 4A Chart-Passenger" description="Connection to the 'Table 4A Chart-Passenger' query in the workbook." type="5" refreshedVersion="8" background="1">
    <dbPr connection="Provider=Microsoft.Mashup.OleDb.1;Data Source=$Workbook$;Location=&quot;Table 4A Chart-Passenger&quot;;Extended Properties=&quot;&quot;" command="SELECT * FROM [Table 4A Chart-Passenger]"/>
  </connection>
  <connection id="15" xr16:uid="{5282A83F-8650-4EF3-B90E-F708056CB629}" keepAlive="1" name="Query - Table 4A Chart-Pedestrian" description="Connection to the 'Table 4A Chart-Pedestrian' query in the workbook." type="5" refreshedVersion="8" background="1">
    <dbPr connection="Provider=Microsoft.Mashup.OleDb.1;Data Source=$Workbook$;Location=&quot;Table 4A Chart-Pedestrian&quot;;Extended Properties=&quot;&quot;" command="SELECT * FROM [Table 4A Chart-Pedestrian]"/>
  </connection>
  <connection id="16" xr16:uid="{9B474069-322A-4DDF-8876-05F637B32D52}" keepAlive="1" name="Query - Table 4B" description="Connection to the 'Table 4B' query in the workbook." type="5" refreshedVersion="8" background="1">
    <dbPr connection="Provider=Microsoft.Mashup.OleDb.1;Data Source=$Workbook$;Location=&quot;Table 4B&quot;;Extended Properties=&quot;&quot;" command="SELECT * FROM [Table 4B]"/>
  </connection>
  <connection id="17" xr16:uid="{7DA50042-46C5-4645-B6A7-81C305E311B5}" keepAlive="1" name="Query - Table 4B Chart-Bicyclist" description="Connection to the 'Table 4B Chart-Bicyclist' query in the workbook." type="5" refreshedVersion="8" background="1">
    <dbPr connection="Provider=Microsoft.Mashup.OleDb.1;Data Source=$Workbook$;Location=&quot;Table 4B Chart-Bicyclist&quot;;Extended Properties=&quot;&quot;" command="SELECT * FROM [Table 4B Chart-Bicyclist]"/>
  </connection>
  <connection id="18" xr16:uid="{9046D55A-B900-4959-A1DE-026EE40A11DF}" keepAlive="1" name="Query - Table 4B Chart-Driver" description="Connection to the 'Table 4B Chart-Driver' query in the workbook." type="5" refreshedVersion="8" background="1">
    <dbPr connection="Provider=Microsoft.Mashup.OleDb.1;Data Source=$Workbook$;Location=&quot;Table 4B Chart-Driver&quot;;Extended Properties=&quot;&quot;" command="SELECT * FROM [Table 4B Chart-Driver]"/>
  </connection>
  <connection id="19" xr16:uid="{904AD9ED-C50E-4D19-AD2C-6E4DC89EF7B7}" keepAlive="1" name="Query - Table 4B Chart-Motorcyclist" description="Connection to the 'Table 4B Chart-Motorcyclist' query in the workbook." type="5" refreshedVersion="8" background="1">
    <dbPr connection="Provider=Microsoft.Mashup.OleDb.1;Data Source=$Workbook$;Location=&quot;Table 4B Chart-Motorcyclist&quot;;Extended Properties=&quot;&quot;" command="SELECT * FROM [Table 4B Chart-Motorcyclist]"/>
  </connection>
  <connection id="20" xr16:uid="{B3D2E863-751E-4BD5-A2E5-5E975A781236}" keepAlive="1" name="Query - Table 4B Chart-Operator" description="Connection to the 'Table 4B Chart-Operator' query in the workbook." type="5" refreshedVersion="8" background="1">
    <dbPr connection="Provider=Microsoft.Mashup.OleDb.1;Data Source=$Workbook$;Location=&quot;Table 4B Chart-Operator&quot;;Extended Properties=&quot;&quot;" command="SELECT * FROM [Table 4B Chart-Operator]"/>
  </connection>
  <connection id="21" xr16:uid="{7FD1292B-0849-4375-A423-E34CAAD31682}" keepAlive="1" name="Query - Table 4B Chart-Other" description="Connection to the 'Table 4B Chart-Other' query in the workbook." type="5" refreshedVersion="8" background="1">
    <dbPr connection="Provider=Microsoft.Mashup.OleDb.1;Data Source=$Workbook$;Location=&quot;Table 4B Chart-Other&quot;;Extended Properties=&quot;&quot;" command="SELECT * FROM [Table 4B Chart-Other]"/>
  </connection>
  <connection id="22" xr16:uid="{155A0690-C841-488F-A4B9-9D7FFB720856}" keepAlive="1" name="Query - Table 4B Chart-Passenger" description="Connection to the 'Table 4B Chart-Passenger' query in the workbook." type="5" refreshedVersion="8" background="1">
    <dbPr connection="Provider=Microsoft.Mashup.OleDb.1;Data Source=$Workbook$;Location=&quot;Table 4B Chart-Passenger&quot;;Extended Properties=&quot;&quot;" command="SELECT * FROM [Table 4B Chart-Passenger]"/>
  </connection>
  <connection id="23" xr16:uid="{D97D4497-DA6C-4ADF-9D2B-BBC5763FEC78}" keepAlive="1" name="Query - Table 4B Chart-Pedestrian" description="Connection to the 'Table 4B Chart-Pedestrian' query in the workbook." type="5" refreshedVersion="8" background="1">
    <dbPr connection="Provider=Microsoft.Mashup.OleDb.1;Data Source=$Workbook$;Location=&quot;Table 4B Chart-Pedestrian&quot;;Extended Properties=&quot;&quot;" command="SELECT * FROM [Table 4B Chart-Pedestrian]"/>
  </connection>
  <connection id="24" xr16:uid="{9B474069-322A-4DDF-8876-05F637B32D52}" keepAlive="1" name="Query - Table 4C" description="Connection to the 'Table 4C' query in the workbook." type="5" refreshedVersion="8" background="1">
    <dbPr connection="Provider=Microsoft.Mashup.OleDb.1;Data Source=$Workbook$;Location=&quot;Table 4C&quot;;Extended Properties=&quot;&quot;" command="SELECT * FROM [Table 4C]"/>
  </connection>
  <connection id="25" xr16:uid="{9B474069-322A-4DDF-8876-05F637B32D52}" keepAlive="1" name="Query - Table 4D" description="Connection to the 'Table 4D' query in the workbook." type="5" refreshedVersion="8" background="1">
    <dbPr connection="Provider=Microsoft.Mashup.OleDb.1;Data Source=$Workbook$;Location=&quot;Table 4D&quot;;Extended Properties=&quot;&quot;" command="SELECT * FROM [Table 4D]"/>
  </connection>
  <connection id="26" xr16:uid="{9B474069-322A-4DDF-8876-05F637B32D52}" keepAlive="1" name="Query - Table 4E" description="Connection to the 'Table 4E' query in the workbook." type="5" refreshedVersion="8" background="1">
    <dbPr connection="Provider=Microsoft.Mashup.OleDb.1;Data Source=$Workbook$;Location=&quot;Table 4E&quot;;Extended Properties=&quot;&quot;" command="SELECT * FROM [Table 4E]"/>
  </connection>
  <connection id="27" xr16:uid="{9B474069-322A-4DDF-8876-05F637B32D52}" keepAlive="1" name="Query - Table 4F" description="Connection to the 'Table 4F' query in the workbook." type="5" refreshedVersion="8" background="1">
    <dbPr connection="Provider=Microsoft.Mashup.OleDb.1;Data Source=$Workbook$;Location=&quot;Table 4F&quot;;Extended Properties=&quot;&quot;" command="SELECT * FROM [Table 4F]"/>
  </connection>
  <connection id="28" xr16:uid="{9B474069-322A-4DDF-8876-05F637B32D52}" keepAlive="1" name="Query - Table 4G" description="Connection to the 'Table 4G' query in the workbook." type="5" refreshedVersion="8" background="1">
    <dbPr connection="Provider=Microsoft.Mashup.OleDb.1;Data Source=$Workbook$;Location=&quot;Table 4G&quot;;Extended Properties=&quot;&quot;" command="SELECT * FROM [Table 4G]"/>
  </connection>
  <connection id="29" xr16:uid="{9B474069-322A-4DDF-8876-05F637B32D52}" keepAlive="1" name="Query - Table 4H" description="Connection to the 'Table 4H' query in the workbook." type="5" refreshedVersion="8" background="1">
    <dbPr connection="Provider=Microsoft.Mashup.OleDb.1;Data Source=$Workbook$;Location=&quot;Table 4H&quot;;Extended Properties=&quot;&quot;" command="SELECT * FROM [Table 4H]"/>
  </connection>
</connections>
</file>

<file path=xl/sharedStrings.xml><?xml version="1.0" encoding="utf-8"?>
<sst xmlns="http://schemas.openxmlformats.org/spreadsheetml/2006/main" count="673" uniqueCount="177">
  <si>
    <t>0-4</t>
  </si>
  <si>
    <t>15-24</t>
  </si>
  <si>
    <t>25-34</t>
  </si>
  <si>
    <t>35-44</t>
  </si>
  <si>
    <t>45-54</t>
  </si>
  <si>
    <t>5-14</t>
  </si>
  <si>
    <t>55-64</t>
  </si>
  <si>
    <t>65-74</t>
  </si>
  <si>
    <t>75-84</t>
  </si>
  <si>
    <t>85 and over</t>
  </si>
  <si>
    <t>Not stated</t>
  </si>
  <si>
    <t>Male</t>
  </si>
  <si>
    <t>Female</t>
  </si>
  <si>
    <t>Driver</t>
  </si>
  <si>
    <t>Passenger</t>
  </si>
  <si>
    <t>Pedestrian</t>
  </si>
  <si>
    <t>Bicyclist</t>
  </si>
  <si>
    <t>Crash_year</t>
  </si>
  <si>
    <t>Nonbinary</t>
  </si>
  <si>
    <t>Sex</t>
  </si>
  <si>
    <t>Age Group</t>
  </si>
  <si>
    <t xml:space="preserve"> </t>
  </si>
  <si>
    <t>Total Killed and Injured</t>
  </si>
  <si>
    <t>Total Killed</t>
  </si>
  <si>
    <t>Total Injured</t>
  </si>
  <si>
    <t>Severe injury</t>
  </si>
  <si>
    <t>Other Visible injury</t>
  </si>
  <si>
    <t>Complaint of pain</t>
  </si>
  <si>
    <t>Head-On</t>
  </si>
  <si>
    <t>Sideswipe</t>
  </si>
  <si>
    <t>Rear End</t>
  </si>
  <si>
    <t>Broadside</t>
  </si>
  <si>
    <t>Hit Object</t>
  </si>
  <si>
    <t>Overturned</t>
  </si>
  <si>
    <t>Other</t>
  </si>
  <si>
    <t xml:space="preserve">Suspected Serious Injury*** </t>
  </si>
  <si>
    <t xml:space="preserve">Suspected Minor Injury*** </t>
  </si>
  <si>
    <t xml:space="preserve">Possible Injury*** </t>
  </si>
  <si>
    <t>Passenger car</t>
  </si>
  <si>
    <t>Passenger car with trailer</t>
  </si>
  <si>
    <t>Motorcycle/scooter</t>
  </si>
  <si>
    <t>Moped</t>
  </si>
  <si>
    <t>Bicycle</t>
  </si>
  <si>
    <t>Pickup or panel truck</t>
  </si>
  <si>
    <t>Pickup or panel truck with trailer</t>
  </si>
  <si>
    <t>Truck or truck tractor</t>
  </si>
  <si>
    <t>Truck or truck tractor with trailer</t>
  </si>
  <si>
    <t>School bus</t>
  </si>
  <si>
    <t>Other bus</t>
  </si>
  <si>
    <t>Emergency vehicle</t>
  </si>
  <si>
    <t>Highway construction equipment</t>
  </si>
  <si>
    <t>Not stated**</t>
  </si>
  <si>
    <t>65 and over</t>
  </si>
  <si>
    <t>Crossing in crosswalk - at intersection</t>
  </si>
  <si>
    <t>Crossing in crosswalk - not at intersection</t>
  </si>
  <si>
    <t>Crossing - not in crosswalk</t>
  </si>
  <si>
    <t>In roadway - includes shoulder</t>
  </si>
  <si>
    <t>Not in roadway</t>
  </si>
  <si>
    <t>Approaching/leaving school bus</t>
  </si>
  <si>
    <t>Motorcyclist*</t>
  </si>
  <si>
    <t>Killed</t>
  </si>
  <si>
    <t>Injured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</si>
  <si>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</si>
  <si>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</si>
  <si>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</si>
  <si>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</si>
  <si>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</si>
  <si>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</si>
  <si>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</si>
  <si>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</si>
  <si>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</si>
  <si>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</si>
  <si>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</si>
  <si>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</si>
  <si>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</si>
  <si>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</si>
  <si>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</si>
  <si>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</si>
  <si>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</si>
  <si>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</si>
  <si>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</si>
  <si>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</si>
  <si>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</si>
  <si>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</si>
  <si>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</si>
  <si>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</si>
  <si>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</si>
  <si>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</si>
  <si>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</si>
  <si>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</si>
  <si>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</si>
  <si>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</si>
  <si>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</si>
  <si>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</si>
  <si>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</si>
  <si>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</si>
  <si>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</si>
  <si>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</si>
  <si>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</si>
  <si>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</si>
  <si>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</si>
  <si>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</si>
  <si>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</si>
  <si>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</si>
  <si>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</si>
  <si>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</si>
  <si>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</si>
  <si>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</si>
  <si>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</si>
  <si>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</si>
  <si>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</si>
  <si>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</si>
  <si>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</si>
  <si>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</si>
  <si>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</si>
  <si>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</si>
  <si>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</si>
  <si>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 and over</t>
  </si>
  <si>
    <t>*Motorcyclist included under Driver &amp; Passenger categories.  May be under reported for non-CHP agencies due to a traffic crash report form revision July 2003.</t>
  </si>
  <si>
    <t>(See Preface for details.)</t>
  </si>
  <si>
    <t>Total Vehicle Occupants**</t>
  </si>
  <si>
    <t>Vehicle Occupant Safety Equipment Used</t>
  </si>
  <si>
    <t>Vehicle Occupant Safety Equipment Not Used*</t>
  </si>
  <si>
    <t>Total Bicyclists</t>
  </si>
  <si>
    <t>Bicyclist Safety Equipment Used</t>
  </si>
  <si>
    <t>Bicyclist Safety Equipment Not Used*</t>
  </si>
  <si>
    <t>Total Motorcyclists***</t>
  </si>
  <si>
    <t>Motorcyclist Safety Equipment Used</t>
  </si>
  <si>
    <t>Motorcyclist Safety Equipment Not Used*</t>
  </si>
  <si>
    <t>0-3</t>
  </si>
  <si>
    <t>4</t>
  </si>
  <si>
    <t>*Safety equipment not stated is included in Safety Equipment Not Used.</t>
  </si>
  <si>
    <t>Table 4A Chart - Driver</t>
  </si>
  <si>
    <t>TOTALS</t>
  </si>
  <si>
    <t>Table 4A Chart - Passenger</t>
  </si>
  <si>
    <t>Table 4A Chart - Pedestrian</t>
  </si>
  <si>
    <t>Title 4A</t>
  </si>
  <si>
    <t>Title 4B</t>
  </si>
  <si>
    <t>Title 4C</t>
  </si>
  <si>
    <t>Title 4D</t>
  </si>
  <si>
    <t>Title 4E</t>
  </si>
  <si>
    <t>Title 4F</t>
  </si>
  <si>
    <t>Title 4G</t>
  </si>
  <si>
    <t>Title 4H</t>
  </si>
  <si>
    <t>Table 4B Chart - Driver</t>
  </si>
  <si>
    <t>Table 4B Chart - Passenger</t>
  </si>
  <si>
    <t>Table 4B Chart - Pedestrian</t>
  </si>
  <si>
    <t>Table 4B Chart - Bicyclist</t>
  </si>
  <si>
    <t>Table 4B Chart - Motorcyclist</t>
  </si>
  <si>
    <t>Table 4A Chart - Bicyclist</t>
  </si>
  <si>
    <t>Table 4A Chart - Motorcyclist</t>
  </si>
  <si>
    <t>*Motorcyclist included under Driver &amp; Passenger categories.  May be under reported for non-CHP agencies due to a traffic crash report form revision July 2003.  (See Preface for details.)</t>
  </si>
  <si>
    <t>*Severity implemented in 2016 pursuant to MMUCC guideline.  (See Glossary for defintion.)</t>
  </si>
  <si>
    <t>Severe Injury</t>
  </si>
  <si>
    <t>Other Visible Injury</t>
  </si>
  <si>
    <t>Complaint of Pain</t>
  </si>
  <si>
    <t>Crash Type</t>
  </si>
  <si>
    <t>Total</t>
  </si>
  <si>
    <t>Age</t>
  </si>
  <si>
    <t>Statewide Vehicle Type*</t>
  </si>
  <si>
    <t>*May be under reported for non-CHP agencies due to a traffic crash report form revision July 2003.  (See Preface for details.)</t>
  </si>
  <si>
    <t>**May be over reported for non-CHP agencies due to a traffic crash report form revision July 2003.  (See Preface for details.)</t>
  </si>
  <si>
    <t>***Severity implemented in 2016 pursuant to MMUCC guideline.  (See Glossary for defintion.)</t>
  </si>
  <si>
    <t>Pedestrian Action</t>
  </si>
  <si>
    <r>
      <rPr>
        <i/>
        <vertAlign val="superscript"/>
        <sz val="10"/>
        <rFont val="Tahoma"/>
        <family val="2"/>
      </rPr>
      <t>**</t>
    </r>
    <r>
      <rPr>
        <i/>
        <sz val="10"/>
        <rFont val="Tahoma"/>
        <family val="2"/>
      </rPr>
      <t>See Glossary for definition.  May be under reported for non-CHP agencies due to a traffic crash report form revision July 2003.  (See Preface for details.)</t>
    </r>
  </si>
  <si>
    <r>
      <rPr>
        <i/>
        <vertAlign val="superscript"/>
        <sz val="10"/>
        <rFont val="Tahoma"/>
        <family val="2"/>
      </rPr>
      <t>***</t>
    </r>
    <r>
      <rPr>
        <i/>
        <sz val="10"/>
        <rFont val="Tahoma"/>
        <family val="2"/>
      </rPr>
      <t>May be under reported for non-CHP agencies due to a traffic crash report form revision July 2003.  (See Preface for details.)</t>
    </r>
  </si>
  <si>
    <t>**See Glossary for definition.  May be under reported for non-CHP agencies due to a traffic crash report form revision July 2003.  (See Preface for details.)</t>
  </si>
  <si>
    <t>***May be under reported for non-CHP agencies due to a traffic crash report form revision July 2003.  (See Preface for details.)</t>
  </si>
  <si>
    <t>Auto/Pedestrian</t>
  </si>
  <si>
    <t>Suspected Serious Injury*</t>
  </si>
  <si>
    <t>Suspected Minor Injury*</t>
  </si>
  <si>
    <t>Possible Injury*</t>
  </si>
  <si>
    <t>Operator</t>
  </si>
  <si>
    <t>Table 4A Chart - Other</t>
  </si>
  <si>
    <t>Motorcyclist</t>
  </si>
  <si>
    <t>Table 4B Chart - Other</t>
  </si>
  <si>
    <t>Table 4B Chart - Operator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</si>
</sst>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4"/>
      <color theme="1"/>
      <name val="Tahoma"/>
      <family val="2"/>
    </font>
    <font>
      <sz val="10"/>
      <name val="Arial"/>
      <family val="2"/>
    </font>
    <font>
      <i/>
      <sz val="10"/>
      <name val="Tahoma"/>
      <family val="2"/>
    </font>
    <font>
      <b/>
      <sz val="12"/>
      <color theme="1"/>
      <name val="Tahoma"/>
      <family val="2"/>
    </font>
    <font>
      <i/>
      <vertAlign val="superscript"/>
      <sz val="10"/>
      <name val="Tahoma"/>
      <family val="2"/>
    </font>
    <font>
      <sz val="12"/>
      <color theme="1"/>
      <name val="Tahoma"/>
    </font>
    <font>
      <b/>
      <sz val="12"/>
      <color theme="1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4" fillId="0" borderId="0" xfId="1" applyFont="1"/>
    <xf numFmtId="3" fontId="1" fillId="0" borderId="1" xfId="0" applyNumberFormat="1" applyFont="1" applyBorder="1"/>
    <xf numFmtId="0" fontId="4" fillId="0" borderId="0" xfId="0" applyFont="1"/>
    <xf numFmtId="0" fontId="4" fillId="0" borderId="0" xfId="1" applyFont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1" xfId="0" pivotButton="1" applyFont="1" applyBorder="1" applyAlignment="1">
      <alignment horizontal="left"/>
    </xf>
    <xf numFmtId="0" fontId="5" fillId="0" borderId="1" xfId="0" pivotButton="1" applyFont="1" applyBorder="1" applyAlignment="1">
      <alignment horizontal="right"/>
    </xf>
    <xf numFmtId="0" fontId="5" fillId="0" borderId="1" xfId="0" pivotButton="1" applyFont="1" applyBorder="1"/>
    <xf numFmtId="0" fontId="1" fillId="0" borderId="1" xfId="0" pivotButton="1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1" fillId="0" borderId="1" xfId="0" applyFont="1" applyBorder="1" applyAlignment="1">
      <alignment horizontal="right"/>
    </xf>
    <xf numFmtId="3" fontId="1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7" fillId="0" borderId="1" xfId="0" applyFont="1" applyBorder="1"/>
    <xf numFmtId="0" fontId="7" fillId="0" borderId="1" xfId="0" pivotButton="1" applyFont="1" applyBorder="1"/>
    <xf numFmtId="3" fontId="7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7" fillId="0" borderId="1" xfId="0" applyFont="1" applyBorder="1" applyAlignment="1">
      <alignment horizontal="right"/>
    </xf>
  </cellXfs>
  <cellStyles count="2">
    <cellStyle name="Normal" xfId="0" builtinId="0"/>
    <cellStyle name="Normal 2 2" xfId="1" xr:uid="{FEAB1741-3208-4F72-ADD3-D95F612F5431}"/>
  </cellStyles>
  <dxfs count="342">
    <dxf>
      <alignment horizontal="left"/>
    </dxf>
    <dxf>
      <alignment horizontal="left"/>
    </dxf>
    <dxf>
      <alignment horizontal="left"/>
    </dxf>
    <dxf>
      <alignment horizontal="left"/>
    </dxf>
    <dxf>
      <font>
        <b val="0"/>
      </font>
    </dxf>
    <dxf>
      <font>
        <b/>
      </font>
    </dxf>
    <dxf>
      <alignment vertical="bottom"/>
    </dxf>
    <dxf>
      <alignment vertical="bottom"/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alignment vertical="center"/>
    </dxf>
    <dxf>
      <alignment vertical="center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horizontal style="thin">
          <color indexed="64"/>
        </horizontal>
      </border>
    </dxf>
    <dxf>
      <border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alignment horizontal="left"/>
    </dxf>
    <dxf>
      <alignment horizontal="left"/>
    </dxf>
    <dxf>
      <alignment horizontal="left"/>
    </dxf>
    <dxf>
      <alignment horizontal="left"/>
    </dxf>
    <dxf>
      <font>
        <b val="0"/>
      </font>
    </dxf>
    <dxf>
      <font>
        <b/>
      </font>
    </dxf>
    <dxf>
      <alignment vertical="bottom"/>
    </dxf>
    <dxf>
      <alignment vertical="bottom"/>
    </dxf>
    <dxf>
      <alignment horizontal="right"/>
    </dxf>
    <dxf>
      <font>
        <b/>
      </font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font>
        <b/>
        <family val="2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alignment horizontal="right"/>
    </dxf>
    <dxf>
      <alignment wrapText="1"/>
    </dxf>
    <dxf>
      <alignment wrapText="1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</font>
    </dxf>
    <dxf>
      <font>
        <b/>
      </font>
    </dxf>
    <dxf>
      <alignment horizontal="left"/>
    </dxf>
    <dxf>
      <alignment horizontal="left"/>
    </dxf>
    <dxf>
      <alignment horizontal="left"/>
    </dxf>
    <dxf>
      <alignment horizontal="left"/>
    </dxf>
    <dxf>
      <font>
        <b val="0"/>
        <family val="2"/>
      </font>
    </dxf>
    <dxf>
      <font>
        <b/>
        <family val="2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font>
        <b/>
        <family val="2"/>
      </font>
    </dxf>
    <dxf>
      <font>
        <b val="0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horizontal="right"/>
    </dxf>
    <dxf>
      <alignment horizontal="right"/>
    </dxf>
    <dxf>
      <numFmt numFmtId="3" formatCode="#,##0"/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font>
        <b val="0"/>
      </font>
    </dxf>
    <dxf>
      <font>
        <b/>
      </font>
    </dxf>
    <dxf>
      <font>
        <b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right"/>
    </dxf>
    <dxf>
      <alignment wrapText="1"/>
    </dxf>
    <dxf>
      <alignment horizontal="right"/>
    </dxf>
    <dxf>
      <numFmt numFmtId="3" formatCode="#,##0"/>
    </dxf>
    <dxf>
      <alignment horizontal="right"/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font>
        <b/>
      </font>
    </dxf>
    <dxf>
      <font>
        <b val="0"/>
      </font>
    </dxf>
    <dxf>
      <font>
        <b/>
        <family val="2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wrapText="1"/>
    </dxf>
    <dxf>
      <alignment wrapText="1"/>
    </dxf>
    <dxf>
      <alignment wrapText="1"/>
    </dxf>
    <dxf>
      <alignment horizontal="right"/>
    </dxf>
    <dxf>
      <numFmt numFmtId="3" formatCode="#,##0"/>
    </dxf>
    <dxf>
      <alignment horizontal="right"/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font>
        <b/>
      </font>
    </dxf>
    <dxf>
      <border>
        <right style="thin">
          <color indexed="64"/>
        </right>
        <vertical style="thin">
          <color indexed="64"/>
        </vertical>
      </border>
    </dxf>
    <dxf>
      <font>
        <b val="0"/>
      </font>
    </dxf>
    <dxf>
      <font>
        <b/>
      </font>
    </dxf>
    <dxf>
      <fill>
        <patternFill patternType="none">
          <bgColor auto="1"/>
        </patternFill>
      </fill>
    </dxf>
    <dxf>
      <font>
        <b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font>
        <b/>
        <family val="2"/>
      </font>
    </dxf>
    <dxf>
      <font>
        <b/>
        <family val="2"/>
      </font>
    </dxf>
    <dxf>
      <border>
        <right style="thin">
          <color indexed="64"/>
        </right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vertical style="thin">
          <color indexed="64"/>
        </vertical>
      </border>
    </dxf>
    <dxf>
      <font>
        <b val="0"/>
        <family val="2"/>
      </font>
    </dxf>
    <dxf>
      <font>
        <b/>
        <family val="2"/>
      </font>
    </dxf>
    <dxf>
      <fill>
        <patternFill patternType="none">
          <bgColor auto="1"/>
        </patternFill>
      </fill>
    </dxf>
    <dxf>
      <font>
        <b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</dxfs>
  <tableStyles count="1" defaultTableStyle="TableStyleMedium2" defaultPivotStyle="PivotStyleLight16">
    <tableStyle name="4A" table="0" count="0" xr9:uid="{C0F8BA23-0772-4043-8603-F47D3B60FFD3}"/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4.xml"/><Relationship Id="rId18" Type="http://schemas.openxmlformats.org/officeDocument/2006/relationships/pivotCacheDefinition" Target="pivotCache/pivotCacheDefinition9.xml"/><Relationship Id="rId26" Type="http://schemas.openxmlformats.org/officeDocument/2006/relationships/pivotCacheDefinition" Target="pivotCache/pivotCacheDefinition17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2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openxmlformats.org/officeDocument/2006/relationships/pivotCacheDefinition" Target="pivotCache/pivotCacheDefinition8.xml"/><Relationship Id="rId25" Type="http://schemas.openxmlformats.org/officeDocument/2006/relationships/pivotCacheDefinition" Target="pivotCache/pivotCacheDefinition16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7.xml"/><Relationship Id="rId20" Type="http://schemas.openxmlformats.org/officeDocument/2006/relationships/pivotCacheDefinition" Target="pivotCache/pivotCacheDefinition11.xml"/><Relationship Id="rId29" Type="http://schemas.openxmlformats.org/officeDocument/2006/relationships/pivotCacheDefinition" Target="pivotCache/pivotCacheDefinition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24" Type="http://schemas.openxmlformats.org/officeDocument/2006/relationships/pivotCacheDefinition" Target="pivotCache/pivotCacheDefinition15.xml"/><Relationship Id="rId32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6.xml"/><Relationship Id="rId23" Type="http://schemas.openxmlformats.org/officeDocument/2006/relationships/pivotCacheDefinition" Target="pivotCache/pivotCacheDefinition14.xml"/><Relationship Id="rId28" Type="http://schemas.openxmlformats.org/officeDocument/2006/relationships/pivotCacheDefinition" Target="pivotCache/pivotCacheDefinition19.xml"/><Relationship Id="rId36" Type="http://schemas.openxmlformats.org/officeDocument/2006/relationships/customXml" Target="../customXml/item1.xml"/><Relationship Id="rId10" Type="http://schemas.openxmlformats.org/officeDocument/2006/relationships/pivotCacheDefinition" Target="pivotCache/pivotCacheDefinition1.xml"/><Relationship Id="rId19" Type="http://schemas.openxmlformats.org/officeDocument/2006/relationships/pivotCacheDefinition" Target="pivotCache/pivotCacheDefinition10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5.xml"/><Relationship Id="rId22" Type="http://schemas.openxmlformats.org/officeDocument/2006/relationships/pivotCacheDefinition" Target="pivotCache/pivotCacheDefinition13.xml"/><Relationship Id="rId27" Type="http://schemas.openxmlformats.org/officeDocument/2006/relationships/pivotCacheDefinition" Target="pivotCache/pivotCacheDefinition18.xml"/><Relationship Id="rId30" Type="http://schemas.openxmlformats.org/officeDocument/2006/relationships/pivotCacheDefinition" Target="pivotCache/pivotCacheDefinition2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2021.xlsx]Parameters!PivotTable4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PEDESTRIAN</a:t>
            </a:r>
            <a:r>
              <a:rPr lang="en-US" sz="12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KILLED BY SEX BY AGE - 2021</a:t>
            </a:r>
            <a:endParaRPr lang="en-US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Parameters!$B$24:$B$25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Parameters!$A$26:$A$37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Parameters!$B$26:$B$37</c:f>
              <c:numCache>
                <c:formatCode>#,##0</c:formatCode>
                <c:ptCount val="11"/>
                <c:pt idx="0">
                  <c:v>3</c:v>
                </c:pt>
                <c:pt idx="1">
                  <c:v>7</c:v>
                </c:pt>
                <c:pt idx="2">
                  <c:v>64</c:v>
                </c:pt>
                <c:pt idx="3">
                  <c:v>176</c:v>
                </c:pt>
                <c:pt idx="4">
                  <c:v>158</c:v>
                </c:pt>
                <c:pt idx="5">
                  <c:v>117</c:v>
                </c:pt>
                <c:pt idx="6">
                  <c:v>160</c:v>
                </c:pt>
                <c:pt idx="7">
                  <c:v>88</c:v>
                </c:pt>
                <c:pt idx="8">
                  <c:v>49</c:v>
                </c:pt>
                <c:pt idx="9">
                  <c:v>13</c:v>
                </c:pt>
                <c:pt idx="1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3-4594-B728-5B1B5B9F5FBB}"/>
            </c:ext>
          </c:extLst>
        </c:ser>
        <c:ser>
          <c:idx val="1"/>
          <c:order val="1"/>
          <c:tx>
            <c:strRef>
              <c:f>Parameters!$C$24:$C$25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Parameters!$A$26:$A$37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Parameters!$C$26:$C$37</c:f>
              <c:numCache>
                <c:formatCode>#,##0</c:formatCode>
                <c:ptCount val="11"/>
                <c:pt idx="0">
                  <c:v>3</c:v>
                </c:pt>
                <c:pt idx="1">
                  <c:v>7</c:v>
                </c:pt>
                <c:pt idx="2">
                  <c:v>24</c:v>
                </c:pt>
                <c:pt idx="3">
                  <c:v>65</c:v>
                </c:pt>
                <c:pt idx="4">
                  <c:v>52</c:v>
                </c:pt>
                <c:pt idx="5">
                  <c:v>51</c:v>
                </c:pt>
                <c:pt idx="6">
                  <c:v>52</c:v>
                </c:pt>
                <c:pt idx="7">
                  <c:v>42</c:v>
                </c:pt>
                <c:pt idx="8">
                  <c:v>16</c:v>
                </c:pt>
                <c:pt idx="9">
                  <c:v>10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73-4594-B728-5B1B5B9F5FBB}"/>
            </c:ext>
          </c:extLst>
        </c:ser>
        <c:ser>
          <c:idx val="2"/>
          <c:order val="2"/>
          <c:tx>
            <c:strRef>
              <c:f>Parameters!$D$24:$D$25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Parameters!$A$26:$A$37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Parameters!$D$26:$D$37</c:f>
              <c:numCache>
                <c:formatCode>#,##0</c:formatCode>
                <c:ptCount val="11"/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73-4594-B728-5B1B5B9F5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2873696"/>
        <c:axId val="892874024"/>
      </c:barChart>
      <c:catAx>
        <c:axId val="892873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74024"/>
        <c:crosses val="autoZero"/>
        <c:auto val="1"/>
        <c:lblAlgn val="ctr"/>
        <c:lblOffset val="100"/>
        <c:noMultiLvlLbl val="0"/>
      </c:catAx>
      <c:valAx>
        <c:axId val="892874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73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2021.xlsx]Parameters!PivotTable5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BICYCLIST</a:t>
            </a:r>
            <a:r>
              <a:rPr lang="en-US" sz="12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KILLED BY SEX BY AGE - 2021</a:t>
            </a:r>
            <a:endParaRPr lang="en-US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Parameters!$I$24:$I$25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Parameters!$H$26:$H$37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Parameters!$I$26:$I$37</c:f>
              <c:numCache>
                <c:formatCode>#,##0</c:formatCode>
                <c:ptCount val="11"/>
                <c:pt idx="0">
                  <c:v>0</c:v>
                </c:pt>
                <c:pt idx="1">
                  <c:v>2</c:v>
                </c:pt>
                <c:pt idx="2">
                  <c:v>11</c:v>
                </c:pt>
                <c:pt idx="3">
                  <c:v>10</c:v>
                </c:pt>
                <c:pt idx="4">
                  <c:v>19</c:v>
                </c:pt>
                <c:pt idx="5">
                  <c:v>26</c:v>
                </c:pt>
                <c:pt idx="6">
                  <c:v>23</c:v>
                </c:pt>
                <c:pt idx="7">
                  <c:v>21</c:v>
                </c:pt>
                <c:pt idx="8">
                  <c:v>10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1-4843-A4C3-0BCEF10DB968}"/>
            </c:ext>
          </c:extLst>
        </c:ser>
        <c:ser>
          <c:idx val="1"/>
          <c:order val="1"/>
          <c:tx>
            <c:strRef>
              <c:f>Parameters!$J$24:$J$25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Parameters!$H$26:$H$37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Parameters!$J$26:$J$37</c:f>
              <c:numCache>
                <c:formatCode>#,##0</c:formatCode>
                <c:ptCount val="11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71-4843-A4C3-0BCEF10DB968}"/>
            </c:ext>
          </c:extLst>
        </c:ser>
        <c:ser>
          <c:idx val="2"/>
          <c:order val="2"/>
          <c:tx>
            <c:strRef>
              <c:f>Parameters!$K$24:$K$25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Parameters!$H$26:$H$37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Parameters!$K$26:$K$37</c:f>
              <c:numCache>
                <c:formatCode>#,##0</c:formatCode>
                <c:ptCount val="11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71-4843-A4C3-0BCEF10DB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2833352"/>
        <c:axId val="892828760"/>
      </c:barChart>
      <c:catAx>
        <c:axId val="892833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28760"/>
        <c:crosses val="autoZero"/>
        <c:auto val="1"/>
        <c:lblAlgn val="ctr"/>
        <c:lblOffset val="100"/>
        <c:noMultiLvlLbl val="0"/>
      </c:catAx>
      <c:valAx>
        <c:axId val="892828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33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2021.xlsx]Parameters!PivotTable6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MOTORCYCLIST KILLED BY SEX BY AGE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Parameters!$B$40:$B$41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Parameters!$A$42:$A$53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Parameters!$B$42:$B$53</c:f>
              <c:numCache>
                <c:formatCode>#,##0</c:formatCode>
                <c:ptCount val="11"/>
                <c:pt idx="0">
                  <c:v>0</c:v>
                </c:pt>
                <c:pt idx="1">
                  <c:v>5</c:v>
                </c:pt>
                <c:pt idx="2">
                  <c:v>84</c:v>
                </c:pt>
                <c:pt idx="3">
                  <c:v>146</c:v>
                </c:pt>
                <c:pt idx="4">
                  <c:v>116</c:v>
                </c:pt>
                <c:pt idx="5">
                  <c:v>115</c:v>
                </c:pt>
                <c:pt idx="6">
                  <c:v>76</c:v>
                </c:pt>
                <c:pt idx="7">
                  <c:v>34</c:v>
                </c:pt>
                <c:pt idx="8">
                  <c:v>9</c:v>
                </c:pt>
                <c:pt idx="9">
                  <c:v>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C7-4A16-9875-A54A4F30A2EF}"/>
            </c:ext>
          </c:extLst>
        </c:ser>
        <c:ser>
          <c:idx val="1"/>
          <c:order val="1"/>
          <c:tx>
            <c:strRef>
              <c:f>Parameters!$C$40:$C$41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Parameters!$A$42:$A$53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Parameters!$C$42:$C$53</c:f>
              <c:numCache>
                <c:formatCode>#,##0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7</c:v>
                </c:pt>
                <c:pt idx="3">
                  <c:v>7</c:v>
                </c:pt>
                <c:pt idx="4">
                  <c:v>3</c:v>
                </c:pt>
                <c:pt idx="5">
                  <c:v>4</c:v>
                </c:pt>
                <c:pt idx="6">
                  <c:v>8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C7-4A16-9875-A54A4F30A2EF}"/>
            </c:ext>
          </c:extLst>
        </c:ser>
        <c:ser>
          <c:idx val="2"/>
          <c:order val="2"/>
          <c:tx>
            <c:strRef>
              <c:f>Parameters!$D$40:$D$41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Parameters!$A$42:$A$53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Parameters!$D$42:$D$53</c:f>
              <c:numCache>
                <c:formatCode>#,##0</c:formatCode>
                <c:ptCount val="11"/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C7-4A16-9875-A54A4F30A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3300160"/>
        <c:axId val="783304096"/>
      </c:barChart>
      <c:catAx>
        <c:axId val="78330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3304096"/>
        <c:crosses val="autoZero"/>
        <c:auto val="1"/>
        <c:lblAlgn val="ctr"/>
        <c:lblOffset val="100"/>
        <c:noMultiLvlLbl val="0"/>
      </c:catAx>
      <c:valAx>
        <c:axId val="783304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3300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DRIVER KILLED BY SEX BY AGE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</c:pivotFmt>
      <c:pivotFmt>
        <c:idx val="5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Parameters!$B$8:$B$9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Parameters!$A$10:$A$21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Parameters!$B$10:$B$21</c:f>
              <c:numCache>
                <c:formatCode>#,##0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367</c:v>
                </c:pt>
                <c:pt idx="3">
                  <c:v>505</c:v>
                </c:pt>
                <c:pt idx="4">
                  <c:v>348</c:v>
                </c:pt>
                <c:pt idx="5">
                  <c:v>285</c:v>
                </c:pt>
                <c:pt idx="6">
                  <c:v>270</c:v>
                </c:pt>
                <c:pt idx="7">
                  <c:v>151</c:v>
                </c:pt>
                <c:pt idx="8">
                  <c:v>74</c:v>
                </c:pt>
                <c:pt idx="9">
                  <c:v>24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45-4C8B-BB74-5DA57874177D}"/>
            </c:ext>
          </c:extLst>
        </c:ser>
        <c:ser>
          <c:idx val="1"/>
          <c:order val="1"/>
          <c:tx>
            <c:strRef>
              <c:f>Parameters!$C$8:$C$9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Parameters!$A$10:$A$21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Parameters!$C$10:$C$21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91</c:v>
                </c:pt>
                <c:pt idx="3">
                  <c:v>115</c:v>
                </c:pt>
                <c:pt idx="4">
                  <c:v>71</c:v>
                </c:pt>
                <c:pt idx="5">
                  <c:v>65</c:v>
                </c:pt>
                <c:pt idx="6">
                  <c:v>63</c:v>
                </c:pt>
                <c:pt idx="7">
                  <c:v>22</c:v>
                </c:pt>
                <c:pt idx="8">
                  <c:v>18</c:v>
                </c:pt>
                <c:pt idx="9">
                  <c:v>10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45-4C8B-BB74-5DA57874177D}"/>
            </c:ext>
          </c:extLst>
        </c:ser>
        <c:ser>
          <c:idx val="2"/>
          <c:order val="2"/>
          <c:tx>
            <c:strRef>
              <c:f>Parameters!$D$8:$D$9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Parameters!$A$10:$A$21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Parameters!$D$10:$D$21</c:f>
              <c:numCache>
                <c:formatCode>#,##0</c:formatCode>
                <c:ptCount val="11"/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45-4C8B-BB74-5DA578741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3749728"/>
        <c:axId val="863750056"/>
      </c:barChart>
      <c:catAx>
        <c:axId val="8637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3750056"/>
        <c:crosses val="autoZero"/>
        <c:auto val="1"/>
        <c:lblAlgn val="ctr"/>
        <c:lblOffset val="100"/>
        <c:noMultiLvlLbl val="0"/>
      </c:catAx>
      <c:valAx>
        <c:axId val="86375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37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2021.xlsx]Parameters!PivotTable3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PASSENGER</a:t>
            </a:r>
            <a:r>
              <a:rPr lang="en-US" sz="12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KILLED BY SEX BY AGE - 2021</a:t>
            </a:r>
            <a:endParaRPr lang="en-US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B0F0"/>
          </a:solidFill>
          <a:ln>
            <a:noFill/>
          </a:ln>
          <a:effectLst/>
        </c:spPr>
      </c:pivotFmt>
      <c:pivotFmt>
        <c:idx val="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Parameters!$I$8:$I$9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Parameters!$H$10:$H$21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Parameters!$I$10:$I$21</c:f>
              <c:numCache>
                <c:formatCode>#,##0</c:formatCode>
                <c:ptCount val="11"/>
                <c:pt idx="0">
                  <c:v>9</c:v>
                </c:pt>
                <c:pt idx="1">
                  <c:v>30</c:v>
                </c:pt>
                <c:pt idx="2">
                  <c:v>99</c:v>
                </c:pt>
                <c:pt idx="3">
                  <c:v>61</c:v>
                </c:pt>
                <c:pt idx="4">
                  <c:v>29</c:v>
                </c:pt>
                <c:pt idx="5">
                  <c:v>27</c:v>
                </c:pt>
                <c:pt idx="6">
                  <c:v>18</c:v>
                </c:pt>
                <c:pt idx="7">
                  <c:v>7</c:v>
                </c:pt>
                <c:pt idx="8">
                  <c:v>5</c:v>
                </c:pt>
                <c:pt idx="9">
                  <c:v>4</c:v>
                </c:pt>
                <c:pt idx="1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87-4DB9-9D9C-BA0756BA0AA8}"/>
            </c:ext>
          </c:extLst>
        </c:ser>
        <c:ser>
          <c:idx val="1"/>
          <c:order val="1"/>
          <c:tx>
            <c:strRef>
              <c:f>Parameters!$J$8:$J$9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Parameters!$H$10:$H$21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Parameters!$J$10:$J$21</c:f>
              <c:numCache>
                <c:formatCode>#,##0</c:formatCode>
                <c:ptCount val="11"/>
                <c:pt idx="0">
                  <c:v>7</c:v>
                </c:pt>
                <c:pt idx="1">
                  <c:v>31</c:v>
                </c:pt>
                <c:pt idx="2">
                  <c:v>88</c:v>
                </c:pt>
                <c:pt idx="3">
                  <c:v>68</c:v>
                </c:pt>
                <c:pt idx="4">
                  <c:v>45</c:v>
                </c:pt>
                <c:pt idx="5">
                  <c:v>30</c:v>
                </c:pt>
                <c:pt idx="6">
                  <c:v>30</c:v>
                </c:pt>
                <c:pt idx="7">
                  <c:v>22</c:v>
                </c:pt>
                <c:pt idx="8">
                  <c:v>17</c:v>
                </c:pt>
                <c:pt idx="9">
                  <c:v>17</c:v>
                </c:pt>
                <c:pt idx="1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87-4DB9-9D9C-BA0756BA0AA8}"/>
            </c:ext>
          </c:extLst>
        </c:ser>
        <c:ser>
          <c:idx val="2"/>
          <c:order val="2"/>
          <c:tx>
            <c:strRef>
              <c:f>Parameters!$K$8:$K$9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Parameters!$H$10:$H$21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Parameters!$K$10:$K$21</c:f>
              <c:numCache>
                <c:formatCode>#,##0</c:formatCode>
                <c:ptCount val="11"/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87-4DB9-9D9C-BA0756BA0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12172640"/>
        <c:axId val="1212172968"/>
      </c:barChart>
      <c:catAx>
        <c:axId val="121217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2172968"/>
        <c:crosses val="autoZero"/>
        <c:auto val="1"/>
        <c:lblAlgn val="ctr"/>
        <c:lblOffset val="100"/>
        <c:noMultiLvlLbl val="0"/>
      </c:catAx>
      <c:valAx>
        <c:axId val="1212172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2172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2021.xlsx]Parameters!PivotTable12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OTHER KILLED BY SEX BY AGE - 2021</a:t>
            </a:r>
            <a:endParaRPr lang="en-US" sz="12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Parameters!$I$40:$I$41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Parameters!$H$42:$H$53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Parameters!$I$42:$I$53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21-4C78-8857-06958C3335A4}"/>
            </c:ext>
          </c:extLst>
        </c:ser>
        <c:ser>
          <c:idx val="1"/>
          <c:order val="1"/>
          <c:tx>
            <c:strRef>
              <c:f>Parameters!$J$40:$J$41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Parameters!$H$42:$H$53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Parameters!$J$42:$J$53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21-4C78-8857-06958C3335A4}"/>
            </c:ext>
          </c:extLst>
        </c:ser>
        <c:ser>
          <c:idx val="2"/>
          <c:order val="2"/>
          <c:tx>
            <c:strRef>
              <c:f>Parameters!$K$40:$K$41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Parameters!$H$42:$H$53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Parameters!$K$42:$K$53</c:f>
              <c:numCache>
                <c:formatCode>#,##0</c:formatCode>
                <c:ptCount val="11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21-4C78-8857-06958C333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8153663"/>
        <c:axId val="632686128"/>
      </c:barChart>
      <c:catAx>
        <c:axId val="1068153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686128"/>
        <c:crosses val="autoZero"/>
        <c:auto val="1"/>
        <c:lblAlgn val="ctr"/>
        <c:lblOffset val="100"/>
        <c:noMultiLvlLbl val="0"/>
      </c:catAx>
      <c:valAx>
        <c:axId val="632686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81536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2021.xlsx]Parameters!PivotTable7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DRIVER INJURED</a:t>
            </a:r>
            <a:r>
              <a:rPr lang="en-US" sz="12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BY SEX BY AGE - 2021</a:t>
            </a:r>
            <a:endParaRPr lang="en-US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</c:pivotFmt>
      <c:pivotFmt>
        <c:idx val="5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Parameters!$B$59:$B$60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Parameters!$A$61:$A$72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Parameters!$B$61:$B$72</c:f>
              <c:numCache>
                <c:formatCode>#,##0</c:formatCode>
                <c:ptCount val="11"/>
                <c:pt idx="0">
                  <c:v>32</c:v>
                </c:pt>
                <c:pt idx="1">
                  <c:v>142</c:v>
                </c:pt>
                <c:pt idx="2">
                  <c:v>17136</c:v>
                </c:pt>
                <c:pt idx="3">
                  <c:v>22102</c:v>
                </c:pt>
                <c:pt idx="4">
                  <c:v>15116</c:v>
                </c:pt>
                <c:pt idx="5">
                  <c:v>11545</c:v>
                </c:pt>
                <c:pt idx="6">
                  <c:v>9980</c:v>
                </c:pt>
                <c:pt idx="7">
                  <c:v>5240</c:v>
                </c:pt>
                <c:pt idx="8">
                  <c:v>1898</c:v>
                </c:pt>
                <c:pt idx="9">
                  <c:v>489</c:v>
                </c:pt>
                <c:pt idx="10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A-47A1-9028-69C4CB50FCA6}"/>
            </c:ext>
          </c:extLst>
        </c:ser>
        <c:ser>
          <c:idx val="1"/>
          <c:order val="1"/>
          <c:tx>
            <c:strRef>
              <c:f>Parameters!$C$59:$C$60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Parameters!$A$61:$A$72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Parameters!$C$61:$C$72</c:f>
              <c:numCache>
                <c:formatCode>#,##0</c:formatCode>
                <c:ptCount val="11"/>
                <c:pt idx="0">
                  <c:v>29</c:v>
                </c:pt>
                <c:pt idx="1">
                  <c:v>57</c:v>
                </c:pt>
                <c:pt idx="2">
                  <c:v>12850</c:v>
                </c:pt>
                <c:pt idx="3">
                  <c:v>16110</c:v>
                </c:pt>
                <c:pt idx="4">
                  <c:v>11874</c:v>
                </c:pt>
                <c:pt idx="5">
                  <c:v>9471</c:v>
                </c:pt>
                <c:pt idx="6">
                  <c:v>7529</c:v>
                </c:pt>
                <c:pt idx="7">
                  <c:v>4156</c:v>
                </c:pt>
                <c:pt idx="8">
                  <c:v>1572</c:v>
                </c:pt>
                <c:pt idx="9">
                  <c:v>331</c:v>
                </c:pt>
                <c:pt idx="10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A-47A1-9028-69C4CB50FCA6}"/>
            </c:ext>
          </c:extLst>
        </c:ser>
        <c:ser>
          <c:idx val="2"/>
          <c:order val="2"/>
          <c:tx>
            <c:strRef>
              <c:f>Parameters!$D$59:$D$60</c:f>
              <c:strCache>
                <c:ptCount val="1"/>
                <c:pt idx="0">
                  <c:v>Nonbinary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Parameters!$A$61:$A$72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Parameters!$D$61:$D$72</c:f>
              <c:numCache>
                <c:formatCode>#,##0</c:formatCode>
                <c:ptCount val="11"/>
                <c:pt idx="0">
                  <c:v>0</c:v>
                </c:pt>
                <c:pt idx="2">
                  <c:v>1</c:v>
                </c:pt>
                <c:pt idx="3">
                  <c:v>3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A-47A1-9028-69C4CB50FCA6}"/>
            </c:ext>
          </c:extLst>
        </c:ser>
        <c:ser>
          <c:idx val="3"/>
          <c:order val="3"/>
          <c:tx>
            <c:strRef>
              <c:f>Parameters!$E$59:$E$60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Parameters!$A$61:$A$72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Parameters!$E$61:$E$72</c:f>
              <c:numCache>
                <c:formatCode>#,##0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360</c:v>
                </c:pt>
                <c:pt idx="3">
                  <c:v>479</c:v>
                </c:pt>
                <c:pt idx="4">
                  <c:v>338</c:v>
                </c:pt>
                <c:pt idx="5">
                  <c:v>289</c:v>
                </c:pt>
                <c:pt idx="6">
                  <c:v>208</c:v>
                </c:pt>
                <c:pt idx="7">
                  <c:v>98</c:v>
                </c:pt>
                <c:pt idx="8">
                  <c:v>49</c:v>
                </c:pt>
                <c:pt idx="9">
                  <c:v>9</c:v>
                </c:pt>
                <c:pt idx="10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A-47A1-9028-69C4CB50F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2840568"/>
        <c:axId val="892840240"/>
      </c:barChart>
      <c:catAx>
        <c:axId val="892840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40240"/>
        <c:crosses val="autoZero"/>
        <c:auto val="1"/>
        <c:lblAlgn val="ctr"/>
        <c:lblOffset val="100"/>
        <c:noMultiLvlLbl val="0"/>
      </c:catAx>
      <c:valAx>
        <c:axId val="89284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40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2021.xlsx]Parameters!PivotTable8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PASSENGER INJURED BY SEX BY AGE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</c:pivotFmt>
      <c:pivotFmt>
        <c:idx val="5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Parameters!$I$59:$I$60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Parameters!$H$61:$H$72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Parameters!$I$61:$I$72</c:f>
              <c:numCache>
                <c:formatCode>#,##0</c:formatCode>
                <c:ptCount val="11"/>
                <c:pt idx="0">
                  <c:v>926</c:v>
                </c:pt>
                <c:pt idx="1">
                  <c:v>3776</c:v>
                </c:pt>
                <c:pt idx="2">
                  <c:v>5781</c:v>
                </c:pt>
                <c:pt idx="3">
                  <c:v>3755</c:v>
                </c:pt>
                <c:pt idx="4">
                  <c:v>2115</c:v>
                </c:pt>
                <c:pt idx="5">
                  <c:v>1537</c:v>
                </c:pt>
                <c:pt idx="6">
                  <c:v>1157</c:v>
                </c:pt>
                <c:pt idx="7">
                  <c:v>656</c:v>
                </c:pt>
                <c:pt idx="8">
                  <c:v>321</c:v>
                </c:pt>
                <c:pt idx="9">
                  <c:v>124</c:v>
                </c:pt>
                <c:pt idx="10">
                  <c:v>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BC-4EE6-B95E-1AC71FBE1C80}"/>
            </c:ext>
          </c:extLst>
        </c:ser>
        <c:ser>
          <c:idx val="1"/>
          <c:order val="1"/>
          <c:tx>
            <c:strRef>
              <c:f>Parameters!$J$59:$J$60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Parameters!$H$61:$H$72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Parameters!$J$61:$J$72</c:f>
              <c:numCache>
                <c:formatCode>#,##0</c:formatCode>
                <c:ptCount val="11"/>
                <c:pt idx="0">
                  <c:v>937</c:v>
                </c:pt>
                <c:pt idx="1">
                  <c:v>4377</c:v>
                </c:pt>
                <c:pt idx="2">
                  <c:v>8709</c:v>
                </c:pt>
                <c:pt idx="3">
                  <c:v>5582</c:v>
                </c:pt>
                <c:pt idx="4">
                  <c:v>3690</c:v>
                </c:pt>
                <c:pt idx="5">
                  <c:v>3679</c:v>
                </c:pt>
                <c:pt idx="6">
                  <c:v>3219</c:v>
                </c:pt>
                <c:pt idx="7">
                  <c:v>2067</c:v>
                </c:pt>
                <c:pt idx="8">
                  <c:v>968</c:v>
                </c:pt>
                <c:pt idx="9">
                  <c:v>308</c:v>
                </c:pt>
                <c:pt idx="10">
                  <c:v>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BC-4EE6-B95E-1AC71FBE1C80}"/>
            </c:ext>
          </c:extLst>
        </c:ser>
        <c:ser>
          <c:idx val="2"/>
          <c:order val="2"/>
          <c:tx>
            <c:strRef>
              <c:f>Parameters!$K$59:$K$60</c:f>
              <c:strCache>
                <c:ptCount val="1"/>
                <c:pt idx="0">
                  <c:v>Nonbinary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Parameters!$H$61:$H$72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Parameters!$K$61:$K$72</c:f>
              <c:numCache>
                <c:formatCode>#,##0</c:formatCode>
                <c:ptCount val="11"/>
                <c:pt idx="0">
                  <c:v>1</c:v>
                </c:pt>
                <c:pt idx="2">
                  <c:v>4</c:v>
                </c:pt>
                <c:pt idx="3">
                  <c:v>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BC-4EE6-B95E-1AC71FBE1C80}"/>
            </c:ext>
          </c:extLst>
        </c:ser>
        <c:ser>
          <c:idx val="3"/>
          <c:order val="3"/>
          <c:tx>
            <c:strRef>
              <c:f>Parameters!$L$59:$L$60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Parameters!$H$61:$H$72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Parameters!$L$61:$L$72</c:f>
              <c:numCache>
                <c:formatCode>#,##0</c:formatCode>
                <c:ptCount val="11"/>
                <c:pt idx="0">
                  <c:v>28</c:v>
                </c:pt>
                <c:pt idx="1">
                  <c:v>97</c:v>
                </c:pt>
                <c:pt idx="2">
                  <c:v>232</c:v>
                </c:pt>
                <c:pt idx="3">
                  <c:v>159</c:v>
                </c:pt>
                <c:pt idx="4">
                  <c:v>94</c:v>
                </c:pt>
                <c:pt idx="5">
                  <c:v>91</c:v>
                </c:pt>
                <c:pt idx="6">
                  <c:v>58</c:v>
                </c:pt>
                <c:pt idx="7">
                  <c:v>42</c:v>
                </c:pt>
                <c:pt idx="8">
                  <c:v>26</c:v>
                </c:pt>
                <c:pt idx="9">
                  <c:v>7</c:v>
                </c:pt>
                <c:pt idx="10">
                  <c:v>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BC-4EE6-B95E-1AC71FBE1C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2859920"/>
        <c:axId val="892860248"/>
      </c:barChart>
      <c:catAx>
        <c:axId val="89285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60248"/>
        <c:crosses val="autoZero"/>
        <c:auto val="1"/>
        <c:lblAlgn val="ctr"/>
        <c:lblOffset val="100"/>
        <c:noMultiLvlLbl val="0"/>
      </c:catAx>
      <c:valAx>
        <c:axId val="892860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5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2021.xlsx]Parameters!PivotTable10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BICYCLIST INJURED BY SEX BY AGE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</c:pivotFmt>
      <c:pivotFmt>
        <c:idx val="5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Parameters!$I$75:$I$76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Parameters!$H$77:$H$88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Parameters!$I$77:$I$88</c:f>
              <c:numCache>
                <c:formatCode>#,##0</c:formatCode>
                <c:ptCount val="11"/>
                <c:pt idx="0">
                  <c:v>18</c:v>
                </c:pt>
                <c:pt idx="1">
                  <c:v>615</c:v>
                </c:pt>
                <c:pt idx="2">
                  <c:v>996</c:v>
                </c:pt>
                <c:pt idx="3">
                  <c:v>973</c:v>
                </c:pt>
                <c:pt idx="4">
                  <c:v>843</c:v>
                </c:pt>
                <c:pt idx="5">
                  <c:v>881</c:v>
                </c:pt>
                <c:pt idx="6">
                  <c:v>996</c:v>
                </c:pt>
                <c:pt idx="7">
                  <c:v>483</c:v>
                </c:pt>
                <c:pt idx="8">
                  <c:v>173</c:v>
                </c:pt>
                <c:pt idx="9">
                  <c:v>15</c:v>
                </c:pt>
                <c:pt idx="10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7F-49EE-A48A-B7D75EFB37F4}"/>
            </c:ext>
          </c:extLst>
        </c:ser>
        <c:ser>
          <c:idx val="1"/>
          <c:order val="1"/>
          <c:tx>
            <c:strRef>
              <c:f>Parameters!$J$75:$J$76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Parameters!$H$77:$H$88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Parameters!$J$77:$J$88</c:f>
              <c:numCache>
                <c:formatCode>#,##0</c:formatCode>
                <c:ptCount val="11"/>
                <c:pt idx="0">
                  <c:v>7</c:v>
                </c:pt>
                <c:pt idx="1">
                  <c:v>154</c:v>
                </c:pt>
                <c:pt idx="2">
                  <c:v>267</c:v>
                </c:pt>
                <c:pt idx="3">
                  <c:v>275</c:v>
                </c:pt>
                <c:pt idx="4">
                  <c:v>206</c:v>
                </c:pt>
                <c:pt idx="5">
                  <c:v>175</c:v>
                </c:pt>
                <c:pt idx="6">
                  <c:v>179</c:v>
                </c:pt>
                <c:pt idx="7">
                  <c:v>84</c:v>
                </c:pt>
                <c:pt idx="8">
                  <c:v>17</c:v>
                </c:pt>
                <c:pt idx="9">
                  <c:v>3</c:v>
                </c:pt>
                <c:pt idx="1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7F-49EE-A48A-B7D75EFB37F4}"/>
            </c:ext>
          </c:extLst>
        </c:ser>
        <c:ser>
          <c:idx val="2"/>
          <c:order val="2"/>
          <c:tx>
            <c:strRef>
              <c:f>Parameters!$K$75:$K$76</c:f>
              <c:strCache>
                <c:ptCount val="1"/>
                <c:pt idx="0">
                  <c:v>Nonbinary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Parameters!$H$77:$H$88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Parameters!$K$77:$K$88</c:f>
              <c:numCache>
                <c:formatCode>#,##0</c:formatCode>
                <c:ptCount val="11"/>
                <c:pt idx="0">
                  <c:v>0</c:v>
                </c:pt>
                <c:pt idx="2">
                  <c:v>1</c:v>
                </c:pt>
                <c:pt idx="3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7F-49EE-A48A-B7D75EFB37F4}"/>
            </c:ext>
          </c:extLst>
        </c:ser>
        <c:ser>
          <c:idx val="3"/>
          <c:order val="3"/>
          <c:tx>
            <c:strRef>
              <c:f>Parameters!$L$75:$L$76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Parameters!$H$77:$H$88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Parameters!$L$77:$L$88</c:f>
              <c:numCache>
                <c:formatCode>#,##0</c:formatCode>
                <c:ptCount val="11"/>
                <c:pt idx="0">
                  <c:v>0</c:v>
                </c:pt>
                <c:pt idx="1">
                  <c:v>19</c:v>
                </c:pt>
                <c:pt idx="2">
                  <c:v>31</c:v>
                </c:pt>
                <c:pt idx="3">
                  <c:v>45</c:v>
                </c:pt>
                <c:pt idx="4">
                  <c:v>33</c:v>
                </c:pt>
                <c:pt idx="5">
                  <c:v>36</c:v>
                </c:pt>
                <c:pt idx="6">
                  <c:v>26</c:v>
                </c:pt>
                <c:pt idx="7">
                  <c:v>16</c:v>
                </c:pt>
                <c:pt idx="8">
                  <c:v>3</c:v>
                </c:pt>
                <c:pt idx="9">
                  <c:v>1</c:v>
                </c:pt>
                <c:pt idx="1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7F-49EE-A48A-B7D75EFB3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2813672"/>
        <c:axId val="892814000"/>
      </c:barChart>
      <c:catAx>
        <c:axId val="892813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14000"/>
        <c:crosses val="autoZero"/>
        <c:auto val="1"/>
        <c:lblAlgn val="ctr"/>
        <c:lblOffset val="100"/>
        <c:noMultiLvlLbl val="0"/>
      </c:catAx>
      <c:valAx>
        <c:axId val="89281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13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2021.xlsx]Parameters!PivotTable9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PEDESTRIAN INJURED BY SEX BY AGE</a:t>
            </a:r>
            <a:r>
              <a:rPr lang="en-US" sz="12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- 2021</a:t>
            </a:r>
            <a:endParaRPr lang="en-US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</c:pivotFmt>
      <c:pivotFmt>
        <c:idx val="5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Parameters!$B$75:$B$76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Parameters!$A$77:$A$88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Parameters!$B$77:$B$88</c:f>
              <c:numCache>
                <c:formatCode>#,##0</c:formatCode>
                <c:ptCount val="11"/>
                <c:pt idx="0">
                  <c:v>101</c:v>
                </c:pt>
                <c:pt idx="1">
                  <c:v>431</c:v>
                </c:pt>
                <c:pt idx="2">
                  <c:v>948</c:v>
                </c:pt>
                <c:pt idx="3">
                  <c:v>1200</c:v>
                </c:pt>
                <c:pt idx="4">
                  <c:v>902</c:v>
                </c:pt>
                <c:pt idx="5">
                  <c:v>804</c:v>
                </c:pt>
                <c:pt idx="6">
                  <c:v>830</c:v>
                </c:pt>
                <c:pt idx="7">
                  <c:v>538</c:v>
                </c:pt>
                <c:pt idx="8">
                  <c:v>209</c:v>
                </c:pt>
                <c:pt idx="9">
                  <c:v>50</c:v>
                </c:pt>
                <c:pt idx="10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3-481D-9263-115118F6EF56}"/>
            </c:ext>
          </c:extLst>
        </c:ser>
        <c:ser>
          <c:idx val="1"/>
          <c:order val="1"/>
          <c:tx>
            <c:strRef>
              <c:f>Parameters!$C$75:$C$76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Parameters!$A$77:$A$88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Parameters!$C$77:$C$88</c:f>
              <c:numCache>
                <c:formatCode>#,##0</c:formatCode>
                <c:ptCount val="11"/>
                <c:pt idx="0">
                  <c:v>65</c:v>
                </c:pt>
                <c:pt idx="1">
                  <c:v>283</c:v>
                </c:pt>
                <c:pt idx="2">
                  <c:v>585</c:v>
                </c:pt>
                <c:pt idx="3">
                  <c:v>671</c:v>
                </c:pt>
                <c:pt idx="4">
                  <c:v>555</c:v>
                </c:pt>
                <c:pt idx="5">
                  <c:v>520</c:v>
                </c:pt>
                <c:pt idx="6">
                  <c:v>554</c:v>
                </c:pt>
                <c:pt idx="7">
                  <c:v>405</c:v>
                </c:pt>
                <c:pt idx="8">
                  <c:v>173</c:v>
                </c:pt>
                <c:pt idx="9">
                  <c:v>52</c:v>
                </c:pt>
                <c:pt idx="10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33-481D-9263-115118F6EF56}"/>
            </c:ext>
          </c:extLst>
        </c:ser>
        <c:ser>
          <c:idx val="2"/>
          <c:order val="2"/>
          <c:tx>
            <c:strRef>
              <c:f>Parameters!$D$75:$D$76</c:f>
              <c:strCache>
                <c:ptCount val="1"/>
                <c:pt idx="0">
                  <c:v>Nonbinary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Parameters!$A$77:$A$88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Parameters!$D$77:$D$88</c:f>
              <c:numCache>
                <c:formatCode>#,##0</c:formatCode>
                <c:ptCount val="11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33-481D-9263-115118F6EF56}"/>
            </c:ext>
          </c:extLst>
        </c:ser>
        <c:ser>
          <c:idx val="3"/>
          <c:order val="3"/>
          <c:tx>
            <c:strRef>
              <c:f>Parameters!$E$75:$E$76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Parameters!$A$77:$A$88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Parameters!$E$77:$E$88</c:f>
              <c:numCache>
                <c:formatCode>#,##0</c:formatCode>
                <c:ptCount val="11"/>
                <c:pt idx="0">
                  <c:v>5</c:v>
                </c:pt>
                <c:pt idx="1">
                  <c:v>17</c:v>
                </c:pt>
                <c:pt idx="2">
                  <c:v>34</c:v>
                </c:pt>
                <c:pt idx="3">
                  <c:v>57</c:v>
                </c:pt>
                <c:pt idx="4">
                  <c:v>51</c:v>
                </c:pt>
                <c:pt idx="5">
                  <c:v>35</c:v>
                </c:pt>
                <c:pt idx="6">
                  <c:v>44</c:v>
                </c:pt>
                <c:pt idx="7">
                  <c:v>24</c:v>
                </c:pt>
                <c:pt idx="8">
                  <c:v>7</c:v>
                </c:pt>
                <c:pt idx="9">
                  <c:v>1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33-481D-9263-115118F6E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2846472"/>
        <c:axId val="892852048"/>
      </c:barChart>
      <c:catAx>
        <c:axId val="892846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52048"/>
        <c:crosses val="autoZero"/>
        <c:auto val="1"/>
        <c:lblAlgn val="ctr"/>
        <c:lblOffset val="100"/>
        <c:noMultiLvlLbl val="0"/>
      </c:catAx>
      <c:valAx>
        <c:axId val="89285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46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2021.xlsx]Parameters!PivotTable11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MOTORCYCLIST INJURED BY SEX BY AGE - 2021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0000"/>
          </a:solidFill>
          <a:ln>
            <a:noFill/>
          </a:ln>
          <a:effectLst/>
        </c:spPr>
      </c:pivotFmt>
      <c:pivotFmt>
        <c:idx val="5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Parameters!$B$91:$B$92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Parameters!$A$93:$A$104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Parameters!$B$93:$B$104</c:f>
              <c:numCache>
                <c:formatCode>#,##0</c:formatCode>
                <c:ptCount val="11"/>
                <c:pt idx="0">
                  <c:v>10</c:v>
                </c:pt>
                <c:pt idx="1">
                  <c:v>143</c:v>
                </c:pt>
                <c:pt idx="2">
                  <c:v>1759</c:v>
                </c:pt>
                <c:pt idx="3">
                  <c:v>3035</c:v>
                </c:pt>
                <c:pt idx="4">
                  <c:v>1988</c:v>
                </c:pt>
                <c:pt idx="5">
                  <c:v>1413</c:v>
                </c:pt>
                <c:pt idx="6">
                  <c:v>1158</c:v>
                </c:pt>
                <c:pt idx="7">
                  <c:v>417</c:v>
                </c:pt>
                <c:pt idx="8">
                  <c:v>70</c:v>
                </c:pt>
                <c:pt idx="9">
                  <c:v>7</c:v>
                </c:pt>
                <c:pt idx="10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1-415A-AB64-C5B580565906}"/>
            </c:ext>
          </c:extLst>
        </c:ser>
        <c:ser>
          <c:idx val="1"/>
          <c:order val="1"/>
          <c:tx>
            <c:strRef>
              <c:f>Parameters!$C$91:$C$92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Parameters!$A$93:$A$104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Parameters!$C$93:$C$104</c:f>
              <c:numCache>
                <c:formatCode>#,##0</c:formatCode>
                <c:ptCount val="11"/>
                <c:pt idx="0">
                  <c:v>3</c:v>
                </c:pt>
                <c:pt idx="1">
                  <c:v>53</c:v>
                </c:pt>
                <c:pt idx="2">
                  <c:v>226</c:v>
                </c:pt>
                <c:pt idx="3">
                  <c:v>348</c:v>
                </c:pt>
                <c:pt idx="4">
                  <c:v>268</c:v>
                </c:pt>
                <c:pt idx="5">
                  <c:v>203</c:v>
                </c:pt>
                <c:pt idx="6">
                  <c:v>121</c:v>
                </c:pt>
                <c:pt idx="7">
                  <c:v>38</c:v>
                </c:pt>
                <c:pt idx="8">
                  <c:v>4</c:v>
                </c:pt>
                <c:pt idx="9">
                  <c:v>1</c:v>
                </c:pt>
                <c:pt idx="1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1-415A-AB64-C5B580565906}"/>
            </c:ext>
          </c:extLst>
        </c:ser>
        <c:ser>
          <c:idx val="2"/>
          <c:order val="2"/>
          <c:tx>
            <c:strRef>
              <c:f>Parameters!$D$91:$D$92</c:f>
              <c:strCache>
                <c:ptCount val="1"/>
                <c:pt idx="0">
                  <c:v>Nonbinary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Parameters!$A$93:$A$104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Parameters!$D$93:$D$104</c:f>
              <c:numCache>
                <c:formatCode>#,##0</c:formatCode>
                <c:ptCount val="11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11-415A-AB64-C5B580565906}"/>
            </c:ext>
          </c:extLst>
        </c:ser>
        <c:ser>
          <c:idx val="3"/>
          <c:order val="3"/>
          <c:tx>
            <c:strRef>
              <c:f>Parameters!$E$91:$E$92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Parameters!$A$93:$A$104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Parameters!$E$93:$E$104</c:f>
              <c:numCache>
                <c:formatCode>#,##0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34</c:v>
                </c:pt>
                <c:pt idx="3">
                  <c:v>41</c:v>
                </c:pt>
                <c:pt idx="4">
                  <c:v>33</c:v>
                </c:pt>
                <c:pt idx="5">
                  <c:v>24</c:v>
                </c:pt>
                <c:pt idx="6">
                  <c:v>13</c:v>
                </c:pt>
                <c:pt idx="7">
                  <c:v>8</c:v>
                </c:pt>
                <c:pt idx="8">
                  <c:v>2</c:v>
                </c:pt>
                <c:pt idx="9">
                  <c:v>0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11-415A-AB64-C5B580565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2824824"/>
        <c:axId val="892828104"/>
      </c:barChart>
      <c:catAx>
        <c:axId val="89282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28104"/>
        <c:crosses val="autoZero"/>
        <c:auto val="1"/>
        <c:lblAlgn val="ctr"/>
        <c:lblOffset val="100"/>
        <c:noMultiLvlLbl val="0"/>
      </c:catAx>
      <c:valAx>
        <c:axId val="89282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824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2021.xlsx]Parameters!PivotTable13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OTHER INJURED BY SEX BY AGE - 2021</a:t>
            </a:r>
            <a:endParaRPr lang="en-US" sz="12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Parameters!$I$91:$I$92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Parameters!$H$93:$H$104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Parameters!$I$93:$I$104</c:f>
              <c:numCache>
                <c:formatCode>#,##0</c:formatCode>
                <c:ptCount val="11"/>
                <c:pt idx="0">
                  <c:v>2</c:v>
                </c:pt>
                <c:pt idx="1">
                  <c:v>45</c:v>
                </c:pt>
                <c:pt idx="2">
                  <c:v>131</c:v>
                </c:pt>
                <c:pt idx="3">
                  <c:v>151</c:v>
                </c:pt>
                <c:pt idx="4">
                  <c:v>109</c:v>
                </c:pt>
                <c:pt idx="5">
                  <c:v>82</c:v>
                </c:pt>
                <c:pt idx="6">
                  <c:v>63</c:v>
                </c:pt>
                <c:pt idx="7">
                  <c:v>19</c:v>
                </c:pt>
                <c:pt idx="8">
                  <c:v>9</c:v>
                </c:pt>
                <c:pt idx="9">
                  <c:v>4</c:v>
                </c:pt>
                <c:pt idx="10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3-4B71-A8C1-936BD8EEE9A6}"/>
            </c:ext>
          </c:extLst>
        </c:ser>
        <c:ser>
          <c:idx val="1"/>
          <c:order val="1"/>
          <c:tx>
            <c:strRef>
              <c:f>Parameters!$J$91:$J$92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Parameters!$H$93:$H$104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Parameters!$J$93:$J$104</c:f>
              <c:numCache>
                <c:formatCode>#,##0</c:formatCode>
                <c:ptCount val="11"/>
                <c:pt idx="0">
                  <c:v>3</c:v>
                </c:pt>
                <c:pt idx="1">
                  <c:v>14</c:v>
                </c:pt>
                <c:pt idx="2">
                  <c:v>58</c:v>
                </c:pt>
                <c:pt idx="3">
                  <c:v>72</c:v>
                </c:pt>
                <c:pt idx="4">
                  <c:v>48</c:v>
                </c:pt>
                <c:pt idx="5">
                  <c:v>42</c:v>
                </c:pt>
                <c:pt idx="6">
                  <c:v>35</c:v>
                </c:pt>
                <c:pt idx="7">
                  <c:v>14</c:v>
                </c:pt>
                <c:pt idx="8">
                  <c:v>3</c:v>
                </c:pt>
                <c:pt idx="9">
                  <c:v>1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53-4B71-A8C1-936BD8EEE9A6}"/>
            </c:ext>
          </c:extLst>
        </c:ser>
        <c:ser>
          <c:idx val="2"/>
          <c:order val="2"/>
          <c:tx>
            <c:strRef>
              <c:f>Parameters!$K$91:$K$92</c:f>
              <c:strCache>
                <c:ptCount val="1"/>
                <c:pt idx="0">
                  <c:v>Nonbinary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Parameters!$H$93:$H$104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Parameters!$K$93:$K$104</c:f>
              <c:numCache>
                <c:formatCode>#,##0</c:formatCode>
                <c:ptCount val="11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53-4B71-A8C1-936BD8EEE9A6}"/>
            </c:ext>
          </c:extLst>
        </c:ser>
        <c:ser>
          <c:idx val="3"/>
          <c:order val="3"/>
          <c:tx>
            <c:strRef>
              <c:f>Parameters!$L$91:$L$92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Parameters!$H$93:$H$104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Parameters!$L$93:$L$104</c:f>
              <c:numCache>
                <c:formatCode>#,##0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53-4B71-A8C1-936BD8EEE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3204575"/>
        <c:axId val="1997011855"/>
      </c:barChart>
      <c:catAx>
        <c:axId val="633204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7011855"/>
        <c:crosses val="autoZero"/>
        <c:auto val="1"/>
        <c:lblAlgn val="ctr"/>
        <c:lblOffset val="100"/>
        <c:noMultiLvlLbl val="0"/>
      </c:catAx>
      <c:valAx>
        <c:axId val="199701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3204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[8-Section Four 2021.xlsx]Parameters!PivotTable14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OPERATOR INJURED BY SEX BY AGE - 2021</a:t>
            </a:r>
            <a:endParaRPr lang="en-US" sz="12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Parameters!$P$91:$P$92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Parameters!$O$93:$O$104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Parameters!$P$93:$P$104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2B-4985-8477-049165F965C4}"/>
            </c:ext>
          </c:extLst>
        </c:ser>
        <c:ser>
          <c:idx val="1"/>
          <c:order val="1"/>
          <c:tx>
            <c:strRef>
              <c:f>Parameters!$Q$91:$Q$92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Parameters!$O$93:$O$104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Parameters!$Q$93:$Q$104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2B-4985-8477-049165F965C4}"/>
            </c:ext>
          </c:extLst>
        </c:ser>
        <c:ser>
          <c:idx val="2"/>
          <c:order val="2"/>
          <c:tx>
            <c:strRef>
              <c:f>Parameters!$R$91:$R$92</c:f>
              <c:strCache>
                <c:ptCount val="1"/>
                <c:pt idx="0">
                  <c:v>Nonbinary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Parameters!$O$93:$O$104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Parameters!$R$93:$R$104</c:f>
              <c:numCache>
                <c:formatCode>#,##0</c:formatCode>
                <c:ptCount val="11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2B-4985-8477-049165F965C4}"/>
            </c:ext>
          </c:extLst>
        </c:ser>
        <c:ser>
          <c:idx val="3"/>
          <c:order val="3"/>
          <c:tx>
            <c:strRef>
              <c:f>Parameters!$S$91:$S$92</c:f>
              <c:strCache>
                <c:ptCount val="1"/>
                <c:pt idx="0">
                  <c:v>Not stated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Parameters!$O$93:$O$104</c:f>
              <c:strCache>
                <c:ptCount val="11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25-34</c:v>
                </c:pt>
                <c:pt idx="4">
                  <c:v>35-44</c:v>
                </c:pt>
                <c:pt idx="5">
                  <c:v>45-54</c:v>
                </c:pt>
                <c:pt idx="6">
                  <c:v>55-64</c:v>
                </c:pt>
                <c:pt idx="7">
                  <c:v>65-74</c:v>
                </c:pt>
                <c:pt idx="8">
                  <c:v>75-84</c:v>
                </c:pt>
                <c:pt idx="9">
                  <c:v>85 and over</c:v>
                </c:pt>
                <c:pt idx="10">
                  <c:v>Not stated</c:v>
                </c:pt>
              </c:strCache>
            </c:strRef>
          </c:cat>
          <c:val>
            <c:numRef>
              <c:f>Parameters!$S$93:$S$104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2B-4985-8477-049165F96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8027808"/>
        <c:axId val="1993346143"/>
      </c:barChart>
      <c:catAx>
        <c:axId val="28802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3346143"/>
        <c:crosses val="autoZero"/>
        <c:auto val="1"/>
        <c:lblAlgn val="ctr"/>
        <c:lblOffset val="100"/>
        <c:noMultiLvlLbl val="0"/>
      </c:catAx>
      <c:valAx>
        <c:axId val="1993346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02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133984</xdr:rowOff>
    </xdr:from>
    <xdr:to>
      <xdr:col>10</xdr:col>
      <xdr:colOff>611632</xdr:colOff>
      <xdr:row>55</xdr:row>
      <xdr:rowOff>187324</xdr:rowOff>
    </xdr:to>
    <xdr:graphicFrame macro="">
      <xdr:nvGraphicFramePr>
        <xdr:cNvPr id="4" name="Chart 1" descr="Bar graph of Pedestrian Killed by Sex by Age 2021">
          <a:extLst>
            <a:ext uri="{FF2B5EF4-FFF2-40B4-BE49-F238E27FC236}">
              <a16:creationId xmlns:a16="http://schemas.microsoft.com/office/drawing/2014/main" id="{F0746AD5-5F37-4325-8116-5AE1A6C360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615950</xdr:colOff>
      <xdr:row>38</xdr:row>
      <xdr:rowOff>133350</xdr:rowOff>
    </xdr:from>
    <xdr:to>
      <xdr:col>21</xdr:col>
      <xdr:colOff>802132</xdr:colOff>
      <xdr:row>55</xdr:row>
      <xdr:rowOff>186690</xdr:rowOff>
    </xdr:to>
    <xdr:graphicFrame macro="">
      <xdr:nvGraphicFramePr>
        <xdr:cNvPr id="5" name="Chart 1" descr="Bar graph of Bicyclist Killed by Age by Sex 2021">
          <a:extLst>
            <a:ext uri="{FF2B5EF4-FFF2-40B4-BE49-F238E27FC236}">
              <a16:creationId xmlns:a16="http://schemas.microsoft.com/office/drawing/2014/main" id="{1F5C72D5-13FA-435B-88A4-B6E2C88944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57</xdr:row>
      <xdr:rowOff>9524</xdr:rowOff>
    </xdr:from>
    <xdr:to>
      <xdr:col>10</xdr:col>
      <xdr:colOff>611632</xdr:colOff>
      <xdr:row>74</xdr:row>
      <xdr:rowOff>62864</xdr:rowOff>
    </xdr:to>
    <xdr:graphicFrame macro="">
      <xdr:nvGraphicFramePr>
        <xdr:cNvPr id="6" name="Chart 1" descr="Bar graph of Motorcyclist Killed by Sex by Age 2021">
          <a:extLst>
            <a:ext uri="{FF2B5EF4-FFF2-40B4-BE49-F238E27FC236}">
              <a16:creationId xmlns:a16="http://schemas.microsoft.com/office/drawing/2014/main" id="{97C541CD-5A29-4FAA-AC90-F55830C7C9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20</xdr:row>
      <xdr:rowOff>12700</xdr:rowOff>
    </xdr:from>
    <xdr:to>
      <xdr:col>10</xdr:col>
      <xdr:colOff>611632</xdr:colOff>
      <xdr:row>37</xdr:row>
      <xdr:rowOff>66040</xdr:rowOff>
    </xdr:to>
    <xdr:graphicFrame macro="">
      <xdr:nvGraphicFramePr>
        <xdr:cNvPr id="7" name="Chart 1" descr="Bar graph of Driver Killed by Sex by Age 2021">
          <a:extLst>
            <a:ext uri="{FF2B5EF4-FFF2-40B4-BE49-F238E27FC236}">
              <a16:creationId xmlns:a16="http://schemas.microsoft.com/office/drawing/2014/main" id="{3C76991F-0431-4E6C-9510-205F835FF8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615950</xdr:colOff>
      <xdr:row>20</xdr:row>
      <xdr:rowOff>6350</xdr:rowOff>
    </xdr:from>
    <xdr:to>
      <xdr:col>21</xdr:col>
      <xdr:colOff>802132</xdr:colOff>
      <xdr:row>37</xdr:row>
      <xdr:rowOff>59690</xdr:rowOff>
    </xdr:to>
    <xdr:graphicFrame macro="">
      <xdr:nvGraphicFramePr>
        <xdr:cNvPr id="8" name="Chart 2" descr="Bar graph of Passenger Killed by Sex by Age 2021">
          <a:extLst>
            <a:ext uri="{FF2B5EF4-FFF2-40B4-BE49-F238E27FC236}">
              <a16:creationId xmlns:a16="http://schemas.microsoft.com/office/drawing/2014/main" id="{E4C0C4CB-5C11-440F-B43E-53EBFC32E6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619124</xdr:colOff>
      <xdr:row>57</xdr:row>
      <xdr:rowOff>6349</xdr:rowOff>
    </xdr:from>
    <xdr:to>
      <xdr:col>21</xdr:col>
      <xdr:colOff>805306</xdr:colOff>
      <xdr:row>74</xdr:row>
      <xdr:rowOff>59689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AC3642-47BE-35C5-6E6E-24E549183F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20</xdr:row>
      <xdr:rowOff>0</xdr:rowOff>
    </xdr:from>
    <xdr:to>
      <xdr:col>14</xdr:col>
      <xdr:colOff>267334</xdr:colOff>
      <xdr:row>37</xdr:row>
      <xdr:rowOff>53340</xdr:rowOff>
    </xdr:to>
    <xdr:graphicFrame macro="">
      <xdr:nvGraphicFramePr>
        <xdr:cNvPr id="2" name="Chart 1" descr="Bar graph of Driver Injured by Sex by Age 2021">
          <a:extLst>
            <a:ext uri="{FF2B5EF4-FFF2-40B4-BE49-F238E27FC236}">
              <a16:creationId xmlns:a16="http://schemas.microsoft.com/office/drawing/2014/main" id="{AD72D96F-DFC9-41D6-9776-F8B1D1C49C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285750</xdr:colOff>
      <xdr:row>20</xdr:row>
      <xdr:rowOff>3174</xdr:rowOff>
    </xdr:from>
    <xdr:to>
      <xdr:col>28</xdr:col>
      <xdr:colOff>797560</xdr:colOff>
      <xdr:row>37</xdr:row>
      <xdr:rowOff>56514</xdr:rowOff>
    </xdr:to>
    <xdr:graphicFrame macro="">
      <xdr:nvGraphicFramePr>
        <xdr:cNvPr id="3" name="Chart 1" descr="Bar graph of Passenger Injured by Sex by Age 2021">
          <a:extLst>
            <a:ext uri="{FF2B5EF4-FFF2-40B4-BE49-F238E27FC236}">
              <a16:creationId xmlns:a16="http://schemas.microsoft.com/office/drawing/2014/main" id="{F084B0BE-CF43-4B8A-B8F3-11593BCE50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278763</xdr:colOff>
      <xdr:row>38</xdr:row>
      <xdr:rowOff>136526</xdr:rowOff>
    </xdr:from>
    <xdr:to>
      <xdr:col>28</xdr:col>
      <xdr:colOff>790573</xdr:colOff>
      <xdr:row>55</xdr:row>
      <xdr:rowOff>189866</xdr:rowOff>
    </xdr:to>
    <xdr:graphicFrame macro="">
      <xdr:nvGraphicFramePr>
        <xdr:cNvPr id="4" name="Chart 1" descr="Bar graph of Bicyclist Killed by Sex by Age 2021">
          <a:extLst>
            <a:ext uri="{FF2B5EF4-FFF2-40B4-BE49-F238E27FC236}">
              <a16:creationId xmlns:a16="http://schemas.microsoft.com/office/drawing/2014/main" id="{F9AAC643-E82E-4E98-AD2B-9E9611300E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38</xdr:row>
      <xdr:rowOff>146047</xdr:rowOff>
    </xdr:from>
    <xdr:to>
      <xdr:col>14</xdr:col>
      <xdr:colOff>257810</xdr:colOff>
      <xdr:row>56</xdr:row>
      <xdr:rowOff>8887</xdr:rowOff>
    </xdr:to>
    <xdr:graphicFrame macro="">
      <xdr:nvGraphicFramePr>
        <xdr:cNvPr id="5" name="Chart 1" descr="Bar graph of Pedestrian Killed by Sex by Age 2021">
          <a:extLst>
            <a:ext uri="{FF2B5EF4-FFF2-40B4-BE49-F238E27FC236}">
              <a16:creationId xmlns:a16="http://schemas.microsoft.com/office/drawing/2014/main" id="{A84FE3FE-33EE-4650-9FE3-6D6AA5FA64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57</xdr:row>
      <xdr:rowOff>22223</xdr:rowOff>
    </xdr:from>
    <xdr:to>
      <xdr:col>14</xdr:col>
      <xdr:colOff>257810</xdr:colOff>
      <xdr:row>74</xdr:row>
      <xdr:rowOff>75563</xdr:rowOff>
    </xdr:to>
    <xdr:graphicFrame macro="">
      <xdr:nvGraphicFramePr>
        <xdr:cNvPr id="6" name="Chart 1" descr="Bar graph of Motorcyclist Killed by Sex by Age 2021">
          <a:extLst>
            <a:ext uri="{FF2B5EF4-FFF2-40B4-BE49-F238E27FC236}">
              <a16:creationId xmlns:a16="http://schemas.microsoft.com/office/drawing/2014/main" id="{61D1E4A6-F5CE-43F4-8231-DFE4ADF04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282573</xdr:colOff>
      <xdr:row>57</xdr:row>
      <xdr:rowOff>19051</xdr:rowOff>
    </xdr:from>
    <xdr:to>
      <xdr:col>28</xdr:col>
      <xdr:colOff>794383</xdr:colOff>
      <xdr:row>74</xdr:row>
      <xdr:rowOff>72391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3F0D51DC-EAA1-CF58-F7F1-F816AFE1C2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295274</xdr:colOff>
      <xdr:row>75</xdr:row>
      <xdr:rowOff>123825</xdr:rowOff>
    </xdr:from>
    <xdr:to>
      <xdr:col>21</xdr:col>
      <xdr:colOff>229234</xdr:colOff>
      <xdr:row>92</xdr:row>
      <xdr:rowOff>177165</xdr:rowOff>
    </xdr:to>
    <xdr:graphicFrame macro="">
      <xdr:nvGraphicFramePr>
        <xdr:cNvPr id="8" name="Chart 3">
          <a:extLst>
            <a:ext uri="{FF2B5EF4-FFF2-40B4-BE49-F238E27FC236}">
              <a16:creationId xmlns:a16="http://schemas.microsoft.com/office/drawing/2014/main" id="{23F364E5-7B46-8A51-3473-BBEA7A6D9B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44007488426" backgroundQuery="1" missingItemsLimit="0" createdVersion="6" refreshedVersion="8" minRefreshableVersion="3" recordCount="56" xr:uid="{1ED08284-6D8B-4CA3-B45A-068304DE4710}">
  <cacheSource type="external" connectionId="24"/>
  <cacheFields count="3">
    <cacheField name="Severity_Group_3" numFmtId="0">
      <sharedItems count="9">
        <s v="Complaint of pain"/>
        <s v="Minor Injury"/>
        <s v="Possible Injury"/>
        <s v="Serious Injury"/>
        <s v="Severe injury"/>
        <s v="Total Killed"/>
        <s v="Visible injury"/>
        <s v="Total Killed and Injured" f="1"/>
        <s v="Total Injured" f="1"/>
      </sharedItems>
    </cacheField>
    <cacheField name="Collision_Type_2" numFmtId="0">
      <sharedItems count="8">
        <s v="Auto/ Pedestrian"/>
        <s v="Broadside"/>
        <s v="Head-On"/>
        <s v="Hit Object"/>
        <s v="Other"/>
        <s v="Overturned"/>
        <s v="Rear End"/>
        <s v="Sideswipe"/>
      </sharedItems>
    </cacheField>
    <cacheField name="Count" numFmtId="0">
      <sharedItems containsSemiMixedTypes="0" containsString="0" containsNumber="1" containsInteger="1" minValue="119" maxValue="38735"/>
    </cacheField>
  </cacheFields>
  <calculatedItems count="2">
    <calculatedItem formula="Severity_Group_3['Severe injury']+Severity_Group_3['Visible injury']+Severity_Group_3['Complaint of pain']+Severity_Group_3['Serious Injury']+Severity_Group_3['Minor Injury']+Severity_Group_3['Possible Injury']">
      <pivotArea cacheIndex="1" outline="0" fieldPosition="0">
        <references count="1">
          <reference field="0" count="1">
            <x v="8"/>
          </reference>
        </references>
      </pivotArea>
    </calculatedItem>
    <calculatedItem formula="Severity_Group_3['Total Killed']+Severity_Group_3['Severe injury']+Severity_Group_3['Visible injury']+Severity_Group_3['Complaint of pain']+Severity_Group_3['Serious Injury']+Severity_Group_3['Minor Injury']+Severity_Group_3['Possible Injury']">
      <pivotArea cacheIndex="1" outline="0" fieldPosition="0">
        <references count="1">
          <reference field="0" count="1">
            <x v="7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440081944442" backgroundQuery="1" missingItemsLimit="0" createdVersion="6" refreshedVersion="8" minRefreshableVersion="3" recordCount="102" xr:uid="{21715DBD-2076-4D37-ADED-D235E28AF858}">
  <cacheSource type="external" connectionId="25"/>
  <cacheFields count="3">
    <cacheField name="Severity_Group_3" numFmtId="0">
      <sharedItems count="9">
        <s v="Complaint of pain"/>
        <s v="Visible injury"/>
        <s v="Minor Injury"/>
        <s v="Severe injury"/>
        <s v="Serious Injury"/>
        <s v="Possible Injury"/>
        <s v="Total Killed"/>
        <s v="Total Killed and Injured" f="1"/>
        <s v="Total Injured" f="1"/>
      </sharedItems>
    </cacheField>
    <cacheField name="Description_2" numFmtId="0">
      <sharedItems count="15">
        <s v="Emergency vehicle"/>
        <s v="Moped"/>
        <s v="Motorcycle/scooter"/>
        <s v="Not stated"/>
        <s v="Bicycle"/>
        <s v="Other"/>
        <s v="Other bus"/>
        <s v="Highway construction equipment"/>
        <s v="Pickup or panel truck"/>
        <s v="Truck or truck tractor"/>
        <s v="Passenger car"/>
        <s v="Truck or truck tractor with trailer"/>
        <s v="Passenger car with trailer"/>
        <s v="Pickup or panel truck with trailer"/>
        <s v="School bus"/>
      </sharedItems>
    </cacheField>
    <cacheField name="Count" numFmtId="0">
      <sharedItems containsSemiMixedTypes="0" containsString="0" containsNumber="1" containsInteger="1" minValue="1" maxValue="71592"/>
    </cacheField>
  </cacheFields>
  <calculatedItems count="2">
    <calculatedItem formula="Severity_Group_3['Severe injury']+Severity_Group_3['Visible injury']+Severity_Group_3['Complaint of pain']+Severity_Group_3['Serious Injury']+Severity_Group_3['Minor Injury']+Severity_Group_3['Possible Injury']">
      <pivotArea cacheIndex="1" outline="0" fieldPosition="0">
        <references count="1">
          <reference field="0" count="1">
            <x v="8"/>
          </reference>
        </references>
      </pivotArea>
    </calculatedItem>
    <calculatedItem formula="Severity_Group_3['Total Killed']+Severity_Group_3['Severe injury']+Severity_Group_3['Visible injury']+Severity_Group_3['Complaint of pain']+Severity_Group_3['Serious Injury']+Severity_Group_3['Minor Injury']+Severity_Group_3['Possible Injury']">
      <pivotArea cacheIndex="1" outline="0" fieldPosition="0">
        <references count="1">
          <reference field="0" count="1">
            <x v="7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440082638888" backgroundQuery="1" missingItemsLimit="0" createdVersion="6" refreshedVersion="8" minRefreshableVersion="3" recordCount="59" xr:uid="{1D048C3E-AE8B-4B6F-83A1-B25199BC2EFB}">
  <cacheSource type="external" connectionId="28"/>
  <cacheFields count="10">
    <cacheField name="Age_Group_6" numFmtId="0">
      <sharedItems count="60">
        <s v="0-3"/>
        <s v="10"/>
        <s v="11"/>
        <s v="12"/>
        <s v="13"/>
        <s v="14"/>
        <s v="15"/>
        <s v="16"/>
        <s v="17"/>
        <s v="18"/>
        <s v="19"/>
        <s v="20"/>
        <s v="21"/>
        <s v="22"/>
        <s v="23"/>
        <s v="24"/>
        <s v="25"/>
        <s v="26"/>
        <s v="27"/>
        <s v="28"/>
        <s v="29"/>
        <s v="30"/>
        <s v="31"/>
        <s v="32"/>
        <s v="33"/>
        <s v="34"/>
        <s v="35"/>
        <s v="36"/>
        <s v="37"/>
        <s v="38"/>
        <s v="39"/>
        <s v="4"/>
        <s v="40"/>
        <s v="41"/>
        <s v="42"/>
        <s v="43"/>
        <s v="44"/>
        <s v="45"/>
        <s v="46"/>
        <s v="47"/>
        <s v="48"/>
        <s v="49"/>
        <s v="5"/>
        <s v="50"/>
        <s v="51"/>
        <s v="52"/>
        <s v="53"/>
        <s v="54"/>
        <s v="55"/>
        <s v="56"/>
        <s v="57"/>
        <s v="58"/>
        <s v="59"/>
        <s v="6"/>
        <s v="60 and over"/>
        <s v="7"/>
        <s v="8"/>
        <s v="9"/>
        <s v="Not Stated"/>
        <s v="Fetus" u="1"/>
      </sharedItems>
    </cacheField>
    <cacheField name="Total Vehicle Occupants Sum" numFmtId="0">
      <sharedItems containsSemiMixedTypes="0" containsString="0" containsNumber="1" containsInteger="1" minValue="2" maxValue="445"/>
    </cacheField>
    <cacheField name="Vehicle Occupant Safety Equipment Used Sum" numFmtId="0">
      <sharedItems containsSemiMixedTypes="0" containsString="0" containsNumber="1" containsInteger="1" minValue="1" maxValue="380"/>
    </cacheField>
    <cacheField name="Vehicle Occupant Safety Equipment Not Used Sum" numFmtId="0">
      <sharedItems containsSemiMixedTypes="0" containsString="0" containsNumber="1" containsInteger="1" minValue="0" maxValue="65" count="19">
        <n v="7"/>
        <n v="2"/>
        <n v="0"/>
        <n v="1"/>
        <n v="10"/>
        <n v="14"/>
        <n v="16"/>
        <n v="15"/>
        <n v="13"/>
        <n v="18"/>
        <n v="12"/>
        <n v="8"/>
        <n v="11"/>
        <n v="5"/>
        <n v="9"/>
        <n v="6"/>
        <n v="4"/>
        <n v="3"/>
        <n v="65"/>
      </sharedItems>
    </cacheField>
    <cacheField name="Total Bicyclists Sum" numFmtId="0">
      <sharedItems containsSemiMixedTypes="0" containsString="0" containsNumber="1" containsInteger="1" minValue="0" maxValue="46" count="8">
        <n v="0"/>
        <n v="1"/>
        <n v="2"/>
        <n v="3"/>
        <n v="4"/>
        <n v="7"/>
        <n v="5"/>
        <n v="46"/>
      </sharedItems>
    </cacheField>
    <cacheField name="Bicyclist Safety Equipment Used Sum" numFmtId="0">
      <sharedItems containsSemiMixedTypes="0" containsString="0" containsNumber="1" containsInteger="1" minValue="0" maxValue="15" count="4">
        <n v="0"/>
        <n v="1"/>
        <n v="2"/>
        <n v="15"/>
      </sharedItems>
    </cacheField>
    <cacheField name="Bicyclist Safety Equipment Not Used Sum" numFmtId="0">
      <sharedItems containsSemiMixedTypes="0" containsString="0" containsNumber="1" containsInteger="1" minValue="0" maxValue="31" count="7">
        <n v="0"/>
        <n v="1"/>
        <n v="3"/>
        <n v="2"/>
        <n v="4"/>
        <n v="5"/>
        <n v="31"/>
      </sharedItems>
    </cacheField>
    <cacheField name="Total Motorcyclists Sum" numFmtId="0">
      <sharedItems containsSemiMixedTypes="0" containsString="0" containsNumber="1" containsInteger="1" minValue="0" maxValue="92" count="21">
        <n v="0"/>
        <n v="1"/>
        <n v="3"/>
        <n v="2"/>
        <n v="4"/>
        <n v="6"/>
        <n v="15"/>
        <n v="19"/>
        <n v="10"/>
        <n v="17"/>
        <n v="13"/>
        <n v="11"/>
        <n v="23"/>
        <n v="12"/>
        <n v="21"/>
        <n v="16"/>
        <n v="14"/>
        <n v="8"/>
        <n v="9"/>
        <n v="5"/>
        <n v="92"/>
      </sharedItems>
    </cacheField>
    <cacheField name="Motorcyclist Safety Equipment Used Sum" numFmtId="0">
      <sharedItems containsSemiMixedTypes="0" containsString="0" containsNumber="1" containsInteger="1" minValue="0" maxValue="83" count="19">
        <n v="0"/>
        <n v="1"/>
        <n v="2"/>
        <n v="3"/>
        <n v="5"/>
        <n v="13"/>
        <n v="16"/>
        <n v="8"/>
        <n v="11"/>
        <n v="21"/>
        <n v="19"/>
        <n v="14"/>
        <n v="12"/>
        <n v="10"/>
        <n v="15"/>
        <n v="6"/>
        <n v="7"/>
        <n v="9"/>
        <n v="83"/>
      </sharedItems>
    </cacheField>
    <cacheField name="Motorcyclist Safety Equipment Not Used Sum" numFmtId="0">
      <sharedItems containsSemiMixedTypes="0" containsString="0" containsNumber="1" containsInteger="1" minValue="0" maxValue="9" count="6">
        <n v="0"/>
        <n v="1"/>
        <n v="3"/>
        <n v="2"/>
        <n v="4"/>
        <n v="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stro, Anthony@CHP" refreshedDate="45210.440122106484" backgroundQuery="1" missingItemsLimit="0" createdVersion="6" refreshedVersion="8" minRefreshableVersion="3" recordCount="59" xr:uid="{9F0140FD-9180-48C0-8B42-BF9A8D6596D3}">
  <cacheSource type="external" connectionId="29"/>
  <cacheFields count="10">
    <cacheField name="Age_Group_6" numFmtId="0">
      <sharedItems count="59">
        <s v="0-3"/>
        <s v="10"/>
        <s v="11"/>
        <s v="12"/>
        <s v="13"/>
        <s v="14"/>
        <s v="15"/>
        <s v="16"/>
        <s v="17"/>
        <s v="18"/>
        <s v="19"/>
        <s v="20"/>
        <s v="21"/>
        <s v="22"/>
        <s v="23"/>
        <s v="24"/>
        <s v="25"/>
        <s v="26"/>
        <s v="27"/>
        <s v="28"/>
        <s v="29"/>
        <s v="30"/>
        <s v="31"/>
        <s v="32"/>
        <s v="33"/>
        <s v="34"/>
        <s v="35"/>
        <s v="36"/>
        <s v="37"/>
        <s v="38"/>
        <s v="39"/>
        <s v="4"/>
        <s v="40"/>
        <s v="41"/>
        <s v="42"/>
        <s v="43"/>
        <s v="44"/>
        <s v="45"/>
        <s v="46"/>
        <s v="47"/>
        <s v="48"/>
        <s v="49"/>
        <s v="5"/>
        <s v="50"/>
        <s v="51"/>
        <s v="52"/>
        <s v="53"/>
        <s v="54"/>
        <s v="55"/>
        <s v="56"/>
        <s v="57"/>
        <s v="58"/>
        <s v="59"/>
        <s v="6"/>
        <s v="60 and over"/>
        <s v="7"/>
        <s v="8"/>
        <s v="9"/>
        <s v="Not Stated"/>
      </sharedItems>
    </cacheField>
    <cacheField name="Total Vehicle Occupants Sum" numFmtId="0">
      <sharedItems containsSemiMixedTypes="0" containsString="0" containsNumber="1" containsInteger="1" minValue="541" maxValue="26298"/>
    </cacheField>
    <cacheField name="Vehicle Occupant Safety Equipment Used Sum" numFmtId="0">
      <sharedItems containsSemiMixedTypes="0" containsString="0" containsNumber="1" containsInteger="1" minValue="478" maxValue="25570"/>
    </cacheField>
    <cacheField name="Vehicle Occupant Safety Equipment Not Used Sum" numFmtId="0">
      <sharedItems containsSemiMixedTypes="0" containsString="0" containsNumber="1" containsInteger="1" minValue="23" maxValue="728"/>
    </cacheField>
    <cacheField name="Total Bicyclists Sum" numFmtId="0">
      <sharedItems containsSemiMixedTypes="0" containsString="0" containsNumber="1" containsInteger="1" minValue="5" maxValue="1369"/>
    </cacheField>
    <cacheField name="Bicyclist Safety Equipment Used Sum" numFmtId="0">
      <sharedItems containsSemiMixedTypes="0" containsString="0" containsNumber="1" containsInteger="1" minValue="2" maxValue="526"/>
    </cacheField>
    <cacheField name="Bicyclist Safety Equipment Not Used Sum" numFmtId="0">
      <sharedItems containsSemiMixedTypes="0" containsString="0" containsNumber="1" containsInteger="1" minValue="3" maxValue="843"/>
    </cacheField>
    <cacheField name="Total Motorcyclists Sum" numFmtId="0">
      <sharedItems containsSemiMixedTypes="0" containsString="0" containsNumber="1" containsInteger="1" minValue="2" maxValue="1105"/>
    </cacheField>
    <cacheField name="Motorcyclist Safety Equipment Used Sum" numFmtId="0">
      <sharedItems containsSemiMixedTypes="0" containsString="0" containsNumber="1" containsInteger="1" minValue="1" maxValue="943"/>
    </cacheField>
    <cacheField name="Motorcyclist Safety Equipment Not Used Sum" numFmtId="0">
      <sharedItems containsSemiMixedTypes="0" containsString="0" containsNumber="1" containsInteger="1" minValue="1" maxValue="16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keeter, Jeric@CHP" refreshedDate="45224.568818055559" backgroundQuery="1" missingItemsLimit="0" createdVersion="6" refreshedVersion="8" minRefreshableVersion="3" recordCount="59" xr:uid="{64A6654B-3364-4286-A047-B7147FE6B104}">
  <cacheSource type="external" connectionId="26"/>
  <cacheFields count="3">
    <cacheField name="Age_Group_10" numFmtId="0">
      <sharedItems count="9">
        <s v="55-64"/>
        <s v="35-44"/>
        <s v="65 and over"/>
        <s v="25-34"/>
        <s v="Not Stated"/>
        <s v="5-14"/>
        <s v="0-4"/>
        <s v="15-24"/>
        <s v="45-54"/>
      </sharedItems>
    </cacheField>
    <cacheField name="Pedestrian_Action" numFmtId="0">
      <sharedItems count="7">
        <s v="Approaching/leaving school bus"/>
        <s v="Crossing - not in crosswalk"/>
        <s v="Crossing in crosswalk - not at intersection"/>
        <s v="Not in roadway"/>
        <s v="Crossing in crosswalk - at intersection"/>
        <s v="In roadway - includes shoulder"/>
        <s v="Not Stated"/>
      </sharedItems>
    </cacheField>
    <cacheField name="Count" numFmtId="0">
      <sharedItems containsSemiMixedTypes="0" containsString="0" containsNumber="1" containsInteger="1" minValue="1" maxValue="8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49784027779" backgroundQuery="1" missingItemsLimit="0" createdVersion="6" refreshedVersion="8" minRefreshableVersion="3" recordCount="30" xr:uid="{A70D240D-13D1-4F58-AEBE-4668A37B8845}">
  <cacheSource type="external" connectionId="8"/>
  <cacheFields count="9">
    <cacheField name="Sex" numFmtId="0">
      <sharedItems count="3">
        <s v="Female"/>
        <s v="Male"/>
        <s v="Not stated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Driver Count SUM" numFmtId="0">
      <sharedItems containsSemiMixedTypes="0" containsString="0" containsNumber="1" containsInteger="1" minValue="0" maxValue="505" count="20">
        <n v="0"/>
        <n v="91"/>
        <n v="367"/>
        <n v="2"/>
        <n v="115"/>
        <n v="505"/>
        <n v="1"/>
        <n v="71"/>
        <n v="348"/>
        <n v="65"/>
        <n v="285"/>
        <n v="4"/>
        <n v="63"/>
        <n v="270"/>
        <n v="22"/>
        <n v="151"/>
        <n v="18"/>
        <n v="74"/>
        <n v="10"/>
        <n v="24"/>
      </sharedItems>
    </cacheField>
    <cacheField name="Passenger Count SUM" numFmtId="0">
      <sharedItems containsSemiMixedTypes="0" containsString="0" containsNumber="1" containsInteger="1" minValue="0" maxValue="99" count="20">
        <n v="7"/>
        <n v="9"/>
        <n v="88"/>
        <n v="99"/>
        <n v="2"/>
        <n v="68"/>
        <n v="61"/>
        <n v="1"/>
        <n v="45"/>
        <n v="29"/>
        <n v="0"/>
        <n v="30"/>
        <n v="27"/>
        <n v="31"/>
        <n v="18"/>
        <n v="22"/>
        <n v="17"/>
        <n v="5"/>
        <n v="4"/>
        <n v="8"/>
      </sharedItems>
    </cacheField>
    <cacheField name="Pedestrian Count SUM" numFmtId="0">
      <sharedItems containsSemiMixedTypes="0" containsString="0" containsNumber="1" containsInteger="1" minValue="0" maxValue="176" count="21">
        <n v="3"/>
        <n v="24"/>
        <n v="64"/>
        <n v="1"/>
        <n v="65"/>
        <n v="176"/>
        <n v="0"/>
        <n v="52"/>
        <n v="158"/>
        <n v="51"/>
        <n v="117"/>
        <n v="7"/>
        <n v="160"/>
        <n v="2"/>
        <n v="42"/>
        <n v="88"/>
        <n v="16"/>
        <n v="49"/>
        <n v="10"/>
        <n v="13"/>
        <n v="5"/>
      </sharedItems>
    </cacheField>
    <cacheField name="Bicyclist Count SUM" numFmtId="0">
      <sharedItems containsSemiMixedTypes="0" containsString="0" containsNumber="1" containsInteger="1" minValue="0" maxValue="26" count="11">
        <n v="0"/>
        <n v="2"/>
        <n v="11"/>
        <n v="3"/>
        <n v="10"/>
        <n v="19"/>
        <n v="1"/>
        <n v="26"/>
        <n v="4"/>
        <n v="23"/>
        <n v="21"/>
      </sharedItems>
    </cacheField>
    <cacheField name="Motorcyclist Count SUM*" numFmtId="0">
      <sharedItems containsSemiMixedTypes="0" containsString="0" containsNumber="1" containsInteger="1" minValue="0" maxValue="146" count="15">
        <n v="0"/>
        <n v="7"/>
        <n v="84"/>
        <n v="146"/>
        <n v="1"/>
        <n v="3"/>
        <n v="116"/>
        <n v="4"/>
        <n v="115"/>
        <n v="5"/>
        <n v="8"/>
        <n v="76"/>
        <n v="34"/>
        <n v="9"/>
        <n v="2"/>
      </sharedItems>
    </cacheField>
    <cacheField name="Other Count SUM" numFmtId="0">
      <sharedItems containsSemiMixedTypes="0" containsString="0" containsNumber="1" containsInteger="1" minValue="0" maxValue="4" count="5">
        <n v="0"/>
        <n v="1"/>
        <n v="4"/>
        <n v="2"/>
        <n v="3"/>
      </sharedItems>
    </cacheField>
    <cacheField name="Operator Count SUM" numFmtId="0">
      <sharedItems containsSemiMixedTypes="0" containsString="0" containsNumber="1" containsInteger="1" minValue="0" maxValue="0" count="1"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57222222222" backgroundQuery="1" missingItemsLimit="0" createdVersion="6" refreshedVersion="8" minRefreshableVersion="3" recordCount="30" xr:uid="{51051285-1C8A-4AD7-8027-9FFD7A057E32}">
  <cacheSource type="external" connectionId="10"/>
  <cacheFields count="3">
    <cacheField name="Sex" numFmtId="0">
      <sharedItems count="4">
        <s v="Female"/>
        <s v="Male"/>
        <s v="Not stated"/>
        <s v="Nonbinary" u="1"/>
      </sharedItems>
    </cacheField>
    <cacheField name="Age_Group_1" numFmtId="0">
      <sharedItems count="12">
        <s v="0-4"/>
        <s v="15-24"/>
        <s v="25-34"/>
        <s v="35-44"/>
        <s v="45-54"/>
        <s v="5-14"/>
        <s v="55-64"/>
        <s v="65-74"/>
        <s v="75-84"/>
        <s v="85 and over"/>
        <s v="Not stated"/>
        <s v="Fetus" u="1"/>
      </sharedItems>
    </cacheField>
    <cacheField name="Driver Count SUM" numFmtId="0">
      <sharedItems containsSemiMixedTypes="0" containsString="0" containsNumber="1" containsInteger="1" minValue="0" maxValue="505" count="20">
        <n v="0"/>
        <n v="91"/>
        <n v="367"/>
        <n v="2"/>
        <n v="115"/>
        <n v="505"/>
        <n v="1"/>
        <n v="71"/>
        <n v="348"/>
        <n v="65"/>
        <n v="285"/>
        <n v="4"/>
        <n v="63"/>
        <n v="270"/>
        <n v="22"/>
        <n v="151"/>
        <n v="18"/>
        <n v="74"/>
        <n v="10"/>
        <n v="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59691203704" backgroundQuery="1" missingItemsLimit="0" createdVersion="6" refreshedVersion="8" minRefreshableVersion="3" recordCount="30" xr:uid="{829B8C51-0908-40A2-917E-C1AD623611E9}">
  <cacheSource type="external" connectionId="14"/>
  <cacheFields count="3">
    <cacheField name="Sex" numFmtId="0">
      <sharedItems count="4">
        <s v="Female"/>
        <s v="Male"/>
        <s v="Not stated"/>
        <s v="Nonbinary" u="1"/>
      </sharedItems>
    </cacheField>
    <cacheField name="Age_Group_1" numFmtId="0">
      <sharedItems count="12">
        <s v="0-4"/>
        <s v="15-24"/>
        <s v="25-34"/>
        <s v="35-44"/>
        <s v="45-54"/>
        <s v="5-14"/>
        <s v="55-64"/>
        <s v="65-74"/>
        <s v="75-84"/>
        <s v="85 and over"/>
        <s v="Not stated"/>
        <s v="Fetus" u="1"/>
      </sharedItems>
    </cacheField>
    <cacheField name="Passenger Count SUM" numFmtId="0">
      <sharedItems containsSemiMixedTypes="0" containsString="0" containsNumber="1" containsInteger="1" minValue="0" maxValue="99" count="20">
        <n v="7"/>
        <n v="9"/>
        <n v="88"/>
        <n v="99"/>
        <n v="2"/>
        <n v="68"/>
        <n v="61"/>
        <n v="1"/>
        <n v="45"/>
        <n v="29"/>
        <n v="0"/>
        <n v="30"/>
        <n v="27"/>
        <n v="31"/>
        <n v="18"/>
        <n v="22"/>
        <n v="17"/>
        <n v="5"/>
        <n v="4"/>
        <n v="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62108449075" backgroundQuery="1" missingItemsLimit="0" createdVersion="6" refreshedVersion="8" minRefreshableVersion="3" recordCount="30" xr:uid="{A8B15CE4-7669-451A-A9AC-21D5237DD670}">
  <cacheSource type="external" connectionId="15"/>
  <cacheFields count="3">
    <cacheField name="Sex" numFmtId="0">
      <sharedItems count="4">
        <s v="Female"/>
        <s v="Male"/>
        <s v="Not stated"/>
        <s v="Nonbinary" u="1"/>
      </sharedItems>
    </cacheField>
    <cacheField name="Age_Group_1" numFmtId="0">
      <sharedItems count="12">
        <s v="0-4"/>
        <s v="15-24"/>
        <s v="25-34"/>
        <s v="35-44"/>
        <s v="45-54"/>
        <s v="5-14"/>
        <s v="55-64"/>
        <s v="65-74"/>
        <s v="75-84"/>
        <s v="85 and over"/>
        <s v="Not stated"/>
        <s v="Fetus" u="1"/>
      </sharedItems>
    </cacheField>
    <cacheField name="Pedestrian Count SUM" numFmtId="0">
      <sharedItems containsSemiMixedTypes="0" containsString="0" containsNumber="1" containsInteger="1" minValue="0" maxValue="176" count="21">
        <n v="3"/>
        <n v="24"/>
        <n v="64"/>
        <n v="1"/>
        <n v="65"/>
        <n v="176"/>
        <n v="0"/>
        <n v="52"/>
        <n v="158"/>
        <n v="51"/>
        <n v="117"/>
        <n v="7"/>
        <n v="160"/>
        <n v="2"/>
        <n v="42"/>
        <n v="88"/>
        <n v="16"/>
        <n v="49"/>
        <n v="10"/>
        <n v="13"/>
        <n v="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65132523149" backgroundQuery="1" missingItemsLimit="0" createdVersion="6" refreshedVersion="8" minRefreshableVersion="3" recordCount="30" xr:uid="{52FD9F08-8048-4558-A948-3B51BD8627EB}">
  <cacheSource type="external" connectionId="9"/>
  <cacheFields count="3">
    <cacheField name="Sex" numFmtId="0">
      <sharedItems count="4">
        <s v="Female"/>
        <s v="Male"/>
        <s v="Not stated"/>
        <s v="Nonbinary" u="1"/>
      </sharedItems>
    </cacheField>
    <cacheField name="Age_Group_1" numFmtId="0">
      <sharedItems count="12">
        <s v="0-4"/>
        <s v="15-24"/>
        <s v="25-34"/>
        <s v="35-44"/>
        <s v="45-54"/>
        <s v="5-14"/>
        <s v="55-64"/>
        <s v="65-74"/>
        <s v="75-84"/>
        <s v="85 and over"/>
        <s v="Not stated"/>
        <s v="Fetus" u="1"/>
      </sharedItems>
    </cacheField>
    <cacheField name="Bicyclist Count SUM" numFmtId="0">
      <sharedItems containsSemiMixedTypes="0" containsString="0" containsNumber="1" containsInteger="1" minValue="0" maxValue="26" count="11">
        <n v="0"/>
        <n v="2"/>
        <n v="11"/>
        <n v="3"/>
        <n v="10"/>
        <n v="19"/>
        <n v="1"/>
        <n v="26"/>
        <n v="4"/>
        <n v="23"/>
        <n v="2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66871759261" backgroundQuery="1" missingItemsLimit="0" createdVersion="6" refreshedVersion="8" minRefreshableVersion="3" recordCount="30" xr:uid="{5240C5CB-37AB-4B46-9AD4-922244A332D7}">
  <cacheSource type="external" connectionId="11"/>
  <cacheFields count="3">
    <cacheField name="Sex" numFmtId="0">
      <sharedItems count="4">
        <s v="Female"/>
        <s v="Male"/>
        <s v="Not stated"/>
        <s v="Nonbinary" u="1"/>
      </sharedItems>
    </cacheField>
    <cacheField name="Age_Group_1" numFmtId="0">
      <sharedItems count="12">
        <s v="0-4"/>
        <s v="15-24"/>
        <s v="25-34"/>
        <s v="35-44"/>
        <s v="45-54"/>
        <s v="5-14"/>
        <s v="55-64"/>
        <s v="65-74"/>
        <s v="75-84"/>
        <s v="85 and over"/>
        <s v="Not stated"/>
        <s v="Fetus" u="1"/>
      </sharedItems>
    </cacheField>
    <cacheField name="Motorcyclist Count SUM" numFmtId="0">
      <sharedItems containsSemiMixedTypes="0" containsString="0" containsNumber="1" containsInteger="1" minValue="0" maxValue="146" count="15">
        <n v="0"/>
        <n v="7"/>
        <n v="84"/>
        <n v="146"/>
        <n v="1"/>
        <n v="3"/>
        <n v="116"/>
        <n v="4"/>
        <n v="115"/>
        <n v="5"/>
        <n v="8"/>
        <n v="76"/>
        <n v="34"/>
        <n v="9"/>
        <n v="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72576620373" backgroundQuery="1" missingItemsLimit="0" createdVersion="8" refreshedVersion="8" minRefreshableVersion="3" recordCount="30" xr:uid="{0B0A059B-3D4C-423F-9B86-ED51A5D21E21}">
  <cacheSource type="external" connectionId="13"/>
  <cacheFields count="3">
    <cacheField name="Sex" numFmtId="0">
      <sharedItems count="3">
        <s v="Female"/>
        <s v="Male"/>
        <s v="Not stated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Other Count SUM" numFmtId="0">
      <sharedItems containsSemiMixedTypes="0" containsString="0" containsNumber="1" containsInteger="1" minValue="0" maxValue="4" count="5">
        <n v="0"/>
        <n v="1"/>
        <n v="4"/>
        <n v="2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85987152776" backgroundQuery="1" missingItemsLimit="0" createdVersion="6" refreshedVersion="8" minRefreshableVersion="3" recordCount="37" xr:uid="{124E0F18-D3C6-42CA-9791-43C08C2D06A0}">
  <cacheSource type="external" connectionId="16"/>
  <cacheFields count="9">
    <cacheField name="Sex" numFmtId="0">
      <sharedItems count="4">
        <s v="Female"/>
        <s v="Male"/>
        <s v="Nonbinary"/>
        <s v="Not stated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Driver Count SUM" numFmtId="0">
      <sharedItems containsSemiMixedTypes="0" containsString="0" containsNumber="1" containsInteger="1" minValue="0" maxValue="22102"/>
    </cacheField>
    <cacheField name="Passenger Count SUM" numFmtId="0">
      <sharedItems containsSemiMixedTypes="0" containsString="0" containsNumber="1" containsInteger="1" minValue="0" maxValue="8709"/>
    </cacheField>
    <cacheField name="Pedestrian Count SUM" numFmtId="0">
      <sharedItems containsSemiMixedTypes="0" containsString="0" containsNumber="1" containsInteger="1" minValue="0" maxValue="1200"/>
    </cacheField>
    <cacheField name="Bicyclist Count SUM" numFmtId="0">
      <sharedItems containsSemiMixedTypes="0" containsString="0" containsNumber="1" containsInteger="1" minValue="0" maxValue="996" count="30">
        <n v="7"/>
        <n v="18"/>
        <n v="0"/>
        <n v="267"/>
        <n v="996"/>
        <n v="1"/>
        <n v="31"/>
        <n v="275"/>
        <n v="973"/>
        <n v="45"/>
        <n v="206"/>
        <n v="843"/>
        <n v="33"/>
        <n v="175"/>
        <n v="881"/>
        <n v="36"/>
        <n v="154"/>
        <n v="615"/>
        <n v="19"/>
        <n v="179"/>
        <n v="26"/>
        <n v="84"/>
        <n v="483"/>
        <n v="16"/>
        <n v="17"/>
        <n v="173"/>
        <n v="3"/>
        <n v="15"/>
        <n v="32"/>
        <n v="12"/>
      </sharedItems>
    </cacheField>
    <cacheField name="Motorcyclist Count SUM*" numFmtId="0">
      <sharedItems containsSemiMixedTypes="0" containsString="0" containsNumber="1" containsInteger="1" minValue="0" maxValue="3035"/>
    </cacheField>
    <cacheField name="Other Count SUM" numFmtId="0">
      <sharedItems containsSemiMixedTypes="0" containsString="0" containsNumber="1" containsInteger="1" minValue="0" maxValue="151" count="24">
        <n v="3"/>
        <n v="2"/>
        <n v="0"/>
        <n v="58"/>
        <n v="131"/>
        <n v="6"/>
        <n v="72"/>
        <n v="151"/>
        <n v="7"/>
        <n v="48"/>
        <n v="109"/>
        <n v="42"/>
        <n v="82"/>
        <n v="14"/>
        <n v="45"/>
        <n v="1"/>
        <n v="35"/>
        <n v="63"/>
        <n v="19"/>
        <n v="9"/>
        <n v="4"/>
        <n v="10"/>
        <n v="39"/>
        <n v="27"/>
      </sharedItems>
    </cacheField>
    <cacheField name="Operator Count SUM" numFmtId="0">
      <sharedItems containsSemiMixedTypes="0" containsString="0" containsNumber="1" containsInteger="1" minValue="0" maxValue="2" count="3">
        <n v="0"/>
        <n v="1"/>
        <n v="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298608564815" backgroundQuery="1" missingItemsLimit="0" createdVersion="6" refreshedVersion="8" minRefreshableVersion="3" recordCount="37" xr:uid="{FA3A5B4E-FCA4-4E67-BBD8-3F8E54C35485}">
  <cacheSource type="external" connectionId="18"/>
  <cacheFields count="3">
    <cacheField name="Sex" numFmtId="0">
      <sharedItems containsBlank="1" count="5">
        <s v="Female"/>
        <s v="Male"/>
        <s v="Nonbinary"/>
        <s v="Not stated"/>
        <m u="1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Driver Count SUM" numFmtId="0">
      <sharedItems containsSemiMixedTypes="0" containsString="0" containsNumber="1" containsInteger="1" minValue="0" maxValue="221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300345833333" backgroundQuery="1" missingItemsLimit="0" createdVersion="6" refreshedVersion="8" minRefreshableVersion="3" recordCount="37" xr:uid="{9F7413A6-ED73-42B1-B91D-29F597BBBAF2}">
  <cacheSource type="external" connectionId="22"/>
  <cacheFields count="3">
    <cacheField name="Sex" numFmtId="0">
      <sharedItems containsBlank="1" count="5">
        <s v="Female"/>
        <s v="Male"/>
        <s v="Nonbinary"/>
        <s v="Not stated"/>
        <m u="1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Passenger Count SUM" numFmtId="0">
      <sharedItems containsSemiMixedTypes="0" containsString="0" containsNumber="1" containsInteger="1" minValue="0" maxValue="870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302059027781" backgroundQuery="1" missingItemsLimit="0" createdVersion="6" refreshedVersion="8" minRefreshableVersion="3" recordCount="37" xr:uid="{F967B755-75F9-4940-9B1C-FF8CDD75DBAB}">
  <cacheSource type="external" connectionId="23"/>
  <cacheFields count="3">
    <cacheField name="Sex" numFmtId="0">
      <sharedItems containsBlank="1" count="5">
        <s v="Female"/>
        <s v="Male"/>
        <s v="Nonbinary"/>
        <s v="Not stated"/>
        <m u="1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Pedestrian Count SUM" numFmtId="0">
      <sharedItems containsSemiMixedTypes="0" containsString="0" containsNumber="1" containsInteger="1" minValue="0" maxValue="1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304400347224" backgroundQuery="1" missingItemsLimit="0" createdVersion="6" refreshedVersion="8" minRefreshableVersion="3" recordCount="37" xr:uid="{B2FB96CB-0E74-46AC-97A8-0FB3E1E9878E}">
  <cacheSource type="external" connectionId="17"/>
  <cacheFields count="3">
    <cacheField name="Sex" numFmtId="0">
      <sharedItems containsBlank="1" count="5">
        <s v="Female"/>
        <s v="Male"/>
        <s v="Nonbinary"/>
        <s v="Not stated"/>
        <m u="1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Bicyclist Count SUM" numFmtId="0">
      <sharedItems containsSemiMixedTypes="0" containsString="0" containsNumber="1" containsInteger="1" minValue="0" maxValue="996" count="30">
        <n v="7"/>
        <n v="18"/>
        <n v="0"/>
        <n v="267"/>
        <n v="996"/>
        <n v="1"/>
        <n v="31"/>
        <n v="275"/>
        <n v="973"/>
        <n v="45"/>
        <n v="206"/>
        <n v="843"/>
        <n v="33"/>
        <n v="175"/>
        <n v="881"/>
        <n v="36"/>
        <n v="154"/>
        <n v="615"/>
        <n v="19"/>
        <n v="179"/>
        <n v="26"/>
        <n v="84"/>
        <n v="483"/>
        <n v="16"/>
        <n v="17"/>
        <n v="173"/>
        <n v="3"/>
        <n v="15"/>
        <n v="32"/>
        <n v="1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308279166667" backgroundQuery="1" missingItemsLimit="0" createdVersion="6" refreshedVersion="8" minRefreshableVersion="3" recordCount="37" xr:uid="{269F92E2-7CFF-46FA-985B-E89A64E38520}">
  <cacheSource type="external" connectionId="19"/>
  <cacheFields count="3">
    <cacheField name="Sex" numFmtId="0">
      <sharedItems containsBlank="1" count="5">
        <s v="Female"/>
        <s v="Male"/>
        <s v="Nonbinary"/>
        <s v="Not stated"/>
        <m u="1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Motorcyclist Count SUM" numFmtId="0">
      <sharedItems containsSemiMixedTypes="0" containsString="0" containsNumber="1" containsInteger="1" minValue="0" maxValue="30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313075694445" backgroundQuery="1" missingItemsLimit="0" createdVersion="8" refreshedVersion="8" minRefreshableVersion="3" recordCount="37" xr:uid="{E041D3F6-6D21-4052-ABBE-2193FA475AF4}">
  <cacheSource type="external" connectionId="21"/>
  <cacheFields count="3">
    <cacheField name="Sex" numFmtId="0">
      <sharedItems count="4">
        <s v="Female"/>
        <s v="Male"/>
        <s v="Nonbinary"/>
        <s v="Not stated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Other Count SUM" numFmtId="0">
      <sharedItems containsSemiMixedTypes="0" containsString="0" containsNumber="1" containsInteger="1" minValue="0" maxValue="151" count="24">
        <n v="3"/>
        <n v="2"/>
        <n v="0"/>
        <n v="58"/>
        <n v="131"/>
        <n v="6"/>
        <n v="72"/>
        <n v="151"/>
        <n v="7"/>
        <n v="48"/>
        <n v="109"/>
        <n v="42"/>
        <n v="82"/>
        <n v="14"/>
        <n v="45"/>
        <n v="1"/>
        <n v="35"/>
        <n v="63"/>
        <n v="19"/>
        <n v="9"/>
        <n v="4"/>
        <n v="10"/>
        <n v="39"/>
        <n v="2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315817129631" backgroundQuery="1" missingItemsLimit="0" createdVersion="8" refreshedVersion="8" minRefreshableVersion="3" recordCount="37" xr:uid="{C05957D6-76A9-478F-893F-C9C3561415D2}">
  <cacheSource type="external" connectionId="20"/>
  <cacheFields count="3">
    <cacheField name="Sex" numFmtId="0">
      <sharedItems count="4">
        <s v="Female"/>
        <s v="Male"/>
        <s v="Nonbinary"/>
        <s v="Not stated"/>
      </sharedItems>
    </cacheField>
    <cacheField name="Age_Group_1" numFmtId="0">
      <sharedItems count="11">
        <s v="0-4"/>
        <s v="15-24"/>
        <s v="25-34"/>
        <s v="35-44"/>
        <s v="45-54"/>
        <s v="5-14"/>
        <s v="55-64"/>
        <s v="65-74"/>
        <s v="75-84"/>
        <s v="85 and over"/>
        <s v="Not stated"/>
      </sharedItems>
    </cacheField>
    <cacheField name="Operator Count SUM" numFmtId="0">
      <sharedItems containsSemiMixedTypes="0" containsString="0" containsNumber="1" containsInteger="1" minValue="0" maxValue="2" count="3">
        <n v="0"/>
        <n v="1"/>
        <n v="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72.335109953703" backgroundQuery="1" missingItemsLimit="0" createdVersion="6" refreshedVersion="8" minRefreshableVersion="3" recordCount="116" xr:uid="{33EDCEE4-0CAE-4762-945B-938F3BF6EBD3}">
  <cacheSource type="external" connectionId="27"/>
  <cacheFields count="9">
    <cacheField name="Age_Group_5" numFmtId="0">
      <sharedItems count="58">
        <s v="13"/>
        <s v="25"/>
        <s v="36"/>
        <s v="43"/>
        <s v="46"/>
        <s v="52"/>
        <s v="55"/>
        <s v="6"/>
        <s v="8"/>
        <s v="9"/>
        <s v="Not stated"/>
        <s v="21"/>
        <s v="57"/>
        <s v="30"/>
        <s v="33"/>
        <s v="5"/>
        <s v="53"/>
        <s v="56"/>
        <s v="18"/>
        <s v="27"/>
        <s v="28"/>
        <s v="31"/>
        <s v="37"/>
        <s v="41"/>
        <s v="47"/>
        <s v="50"/>
        <s v="11"/>
        <s v="38"/>
        <s v="39"/>
        <s v="48"/>
        <s v="58"/>
        <s v="10"/>
        <s v="20"/>
        <s v="49"/>
        <s v="7"/>
        <s v="0-4"/>
        <s v="34"/>
        <s v="59"/>
        <s v="12"/>
        <s v="15"/>
        <s v="17"/>
        <s v="22"/>
        <s v="29"/>
        <s v="32"/>
        <s v="35"/>
        <s v="42"/>
        <s v="44"/>
        <s v="51"/>
        <s v="54"/>
        <s v="14"/>
        <s v="16"/>
        <s v="19"/>
        <s v="23"/>
        <s v="24"/>
        <s v="26"/>
        <s v="40"/>
        <s v="45"/>
        <s v="60 and over"/>
      </sharedItems>
    </cacheField>
    <cacheField name="Severity_Group_2" numFmtId="0">
      <sharedItems count="2">
        <s v="Killed"/>
        <s v="Injured"/>
      </sharedItems>
    </cacheField>
    <cacheField name="Driver Count SUM" numFmtId="0">
      <sharedItems containsSemiMixedTypes="0" containsString="0" containsNumber="1" containsInteger="1" minValue="0" maxValue="21758"/>
    </cacheField>
    <cacheField name="Passenger Count SUM" numFmtId="0">
      <sharedItems containsSemiMixedTypes="0" containsString="0" containsNumber="1" containsInteger="1" minValue="2" maxValue="6556"/>
    </cacheField>
    <cacheField name="Pedestrian Count SUM" numFmtId="0">
      <sharedItems containsSemiMixedTypes="0" containsString="0" containsNumber="1" containsInteger="1" minValue="0" maxValue="2114"/>
    </cacheField>
    <cacheField name="Bicyclist Count SUM" numFmtId="0">
      <sharedItems containsSemiMixedTypes="0" containsString="0" containsNumber="1" containsInteger="1" minValue="0" maxValue="1369"/>
    </cacheField>
    <cacheField name="Motorcyclist Count SUM*" numFmtId="0">
      <sharedItems containsSemiMixedTypes="0" containsString="0" containsNumber="1" containsInteger="1" minValue="0" maxValue="1105"/>
    </cacheField>
    <cacheField name="Other Count SUM" numFmtId="0">
      <sharedItems containsSemiMixedTypes="0" containsString="0" containsNumber="1" containsInteger="1" minValue="0" maxValue="92" count="29">
        <n v="0"/>
        <n v="14"/>
        <n v="1"/>
        <n v="5"/>
        <n v="23"/>
        <n v="33"/>
        <n v="31"/>
        <n v="15"/>
        <n v="26"/>
        <n v="24"/>
        <n v="2"/>
        <n v="8"/>
        <n v="19"/>
        <n v="17"/>
        <n v="11"/>
        <n v="3"/>
        <n v="6"/>
        <n v="22"/>
        <n v="20"/>
        <n v="16"/>
        <n v="9"/>
        <n v="10"/>
        <n v="21"/>
        <n v="18"/>
        <n v="27"/>
        <n v="13"/>
        <n v="76"/>
        <n v="12"/>
        <n v="92"/>
      </sharedItems>
    </cacheField>
    <cacheField name="Operator Count SUM" numFmtId="0">
      <sharedItems containsSemiMixedTypes="0" containsString="0" containsNumber="1" containsInteger="1" minValue="0" maxValue="2" count="3">
        <n v="0"/>
        <n v="2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">
  <r>
    <x v="0"/>
    <x v="0"/>
    <n v="1988"/>
  </r>
  <r>
    <x v="1"/>
    <x v="0"/>
    <n v="2027"/>
  </r>
  <r>
    <x v="2"/>
    <x v="0"/>
    <n v="1289"/>
  </r>
  <r>
    <x v="3"/>
    <x v="0"/>
    <n v="1238"/>
  </r>
  <r>
    <x v="4"/>
    <x v="0"/>
    <n v="999"/>
  </r>
  <r>
    <x v="5"/>
    <x v="0"/>
    <n v="1100"/>
  </r>
  <r>
    <x v="6"/>
    <x v="0"/>
    <n v="1971"/>
  </r>
  <r>
    <x v="0"/>
    <x v="1"/>
    <n v="21320"/>
  </r>
  <r>
    <x v="1"/>
    <x v="1"/>
    <n v="11598"/>
  </r>
  <r>
    <x v="2"/>
    <x v="1"/>
    <n v="20735"/>
  </r>
  <r>
    <x v="3"/>
    <x v="1"/>
    <n v="2345"/>
  </r>
  <r>
    <x v="4"/>
    <x v="1"/>
    <n v="1385"/>
  </r>
  <r>
    <x v="5"/>
    <x v="1"/>
    <n v="699"/>
  </r>
  <r>
    <x v="6"/>
    <x v="1"/>
    <n v="7282"/>
  </r>
  <r>
    <x v="0"/>
    <x v="2"/>
    <n v="4720"/>
  </r>
  <r>
    <x v="1"/>
    <x v="2"/>
    <n v="3487"/>
  </r>
  <r>
    <x v="2"/>
    <x v="2"/>
    <n v="4120"/>
  </r>
  <r>
    <x v="3"/>
    <x v="2"/>
    <n v="1431"/>
  </r>
  <r>
    <x v="4"/>
    <x v="2"/>
    <n v="646"/>
  </r>
  <r>
    <x v="5"/>
    <x v="2"/>
    <n v="551"/>
  </r>
  <r>
    <x v="6"/>
    <x v="2"/>
    <n v="2391"/>
  </r>
  <r>
    <x v="0"/>
    <x v="3"/>
    <n v="1890"/>
  </r>
  <r>
    <x v="1"/>
    <x v="3"/>
    <n v="10236"/>
  </r>
  <r>
    <x v="2"/>
    <x v="3"/>
    <n v="8917"/>
  </r>
  <r>
    <x v="3"/>
    <x v="3"/>
    <n v="3303"/>
  </r>
  <r>
    <x v="4"/>
    <x v="3"/>
    <n v="520"/>
  </r>
  <r>
    <x v="5"/>
    <x v="3"/>
    <n v="1047"/>
  </r>
  <r>
    <x v="6"/>
    <x v="3"/>
    <n v="1938"/>
  </r>
  <r>
    <x v="0"/>
    <x v="4"/>
    <n v="1467"/>
  </r>
  <r>
    <x v="1"/>
    <x v="4"/>
    <n v="1261"/>
  </r>
  <r>
    <x v="2"/>
    <x v="4"/>
    <n v="881"/>
  </r>
  <r>
    <x v="3"/>
    <x v="4"/>
    <n v="314"/>
  </r>
  <r>
    <x v="4"/>
    <x v="4"/>
    <n v="304"/>
  </r>
  <r>
    <x v="5"/>
    <x v="4"/>
    <n v="119"/>
  </r>
  <r>
    <x v="6"/>
    <x v="4"/>
    <n v="1143"/>
  </r>
  <r>
    <x v="0"/>
    <x v="5"/>
    <n v="424"/>
  </r>
  <r>
    <x v="1"/>
    <x v="5"/>
    <n v="3557"/>
  </r>
  <r>
    <x v="2"/>
    <x v="5"/>
    <n v="1777"/>
  </r>
  <r>
    <x v="3"/>
    <x v="5"/>
    <n v="1535"/>
  </r>
  <r>
    <x v="4"/>
    <x v="5"/>
    <n v="129"/>
  </r>
  <r>
    <x v="5"/>
    <x v="5"/>
    <n v="317"/>
  </r>
  <r>
    <x v="6"/>
    <x v="5"/>
    <n v="579"/>
  </r>
  <r>
    <x v="0"/>
    <x v="6"/>
    <n v="13050"/>
  </r>
  <r>
    <x v="1"/>
    <x v="6"/>
    <n v="13674"/>
  </r>
  <r>
    <x v="2"/>
    <x v="6"/>
    <n v="38735"/>
  </r>
  <r>
    <x v="3"/>
    <x v="6"/>
    <n v="2145"/>
  </r>
  <r>
    <x v="4"/>
    <x v="6"/>
    <n v="399"/>
  </r>
  <r>
    <x v="5"/>
    <x v="6"/>
    <n v="451"/>
  </r>
  <r>
    <x v="6"/>
    <x v="6"/>
    <n v="2762"/>
  </r>
  <r>
    <x v="0"/>
    <x v="7"/>
    <n v="4799"/>
  </r>
  <r>
    <x v="1"/>
    <x v="7"/>
    <n v="5382"/>
  </r>
  <r>
    <x v="2"/>
    <x v="7"/>
    <n v="9698"/>
  </r>
  <r>
    <x v="3"/>
    <x v="7"/>
    <n v="1098"/>
  </r>
  <r>
    <x v="4"/>
    <x v="7"/>
    <n v="293"/>
  </r>
  <r>
    <x v="5"/>
    <x v="7"/>
    <n v="193"/>
  </r>
  <r>
    <x v="6"/>
    <x v="7"/>
    <n v="192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2">
  <r>
    <x v="0"/>
    <x v="0"/>
    <n v="315"/>
  </r>
  <r>
    <x v="1"/>
    <x v="0"/>
    <n v="99"/>
  </r>
  <r>
    <x v="2"/>
    <x v="0"/>
    <n v="151"/>
  </r>
  <r>
    <x v="3"/>
    <x v="0"/>
    <n v="18"/>
  </r>
  <r>
    <x v="2"/>
    <x v="1"/>
    <n v="28"/>
  </r>
  <r>
    <x v="4"/>
    <x v="2"/>
    <n v="2604"/>
  </r>
  <r>
    <x v="2"/>
    <x v="2"/>
    <n v="3809"/>
  </r>
  <r>
    <x v="2"/>
    <x v="3"/>
    <n v="394"/>
  </r>
  <r>
    <x v="1"/>
    <x v="4"/>
    <n v="2050"/>
  </r>
  <r>
    <x v="3"/>
    <x v="1"/>
    <n v="7"/>
  </r>
  <r>
    <x v="0"/>
    <x v="5"/>
    <n v="2407"/>
  </r>
  <r>
    <x v="2"/>
    <x v="6"/>
    <n v="79"/>
  </r>
  <r>
    <x v="2"/>
    <x v="4"/>
    <n v="1993"/>
  </r>
  <r>
    <x v="0"/>
    <x v="7"/>
    <n v="4"/>
  </r>
  <r>
    <x v="3"/>
    <x v="3"/>
    <n v="214"/>
  </r>
  <r>
    <x v="2"/>
    <x v="5"/>
    <n v="2302"/>
  </r>
  <r>
    <x v="1"/>
    <x v="7"/>
    <n v="1"/>
  </r>
  <r>
    <x v="5"/>
    <x v="2"/>
    <n v="1587"/>
  </r>
  <r>
    <x v="4"/>
    <x v="4"/>
    <n v="567"/>
  </r>
  <r>
    <x v="6"/>
    <x v="4"/>
    <n v="140"/>
  </r>
  <r>
    <x v="4"/>
    <x v="8"/>
    <n v="1200"/>
  </r>
  <r>
    <x v="2"/>
    <x v="9"/>
    <n v="326"/>
  </r>
  <r>
    <x v="3"/>
    <x v="6"/>
    <n v="3"/>
  </r>
  <r>
    <x v="0"/>
    <x v="10"/>
    <n v="38184"/>
  </r>
  <r>
    <x v="5"/>
    <x v="3"/>
    <n v="457"/>
  </r>
  <r>
    <x v="4"/>
    <x v="6"/>
    <n v="9"/>
  </r>
  <r>
    <x v="5"/>
    <x v="0"/>
    <n v="248"/>
  </r>
  <r>
    <x v="5"/>
    <x v="7"/>
    <n v="4"/>
  </r>
  <r>
    <x v="5"/>
    <x v="4"/>
    <n v="942"/>
  </r>
  <r>
    <x v="4"/>
    <x v="0"/>
    <n v="35"/>
  </r>
  <r>
    <x v="3"/>
    <x v="4"/>
    <n v="459"/>
  </r>
  <r>
    <x v="0"/>
    <x v="1"/>
    <n v="11"/>
  </r>
  <r>
    <x v="6"/>
    <x v="2"/>
    <n v="614"/>
  </r>
  <r>
    <x v="3"/>
    <x v="5"/>
    <n v="1194"/>
  </r>
  <r>
    <x v="1"/>
    <x v="9"/>
    <n v="87"/>
  </r>
  <r>
    <x v="5"/>
    <x v="11"/>
    <n v="407"/>
  </r>
  <r>
    <x v="1"/>
    <x v="10"/>
    <n v="11759"/>
  </r>
  <r>
    <x v="4"/>
    <x v="9"/>
    <n v="63"/>
  </r>
  <r>
    <x v="6"/>
    <x v="0"/>
    <n v="4"/>
  </r>
  <r>
    <x v="5"/>
    <x v="1"/>
    <n v="12"/>
  </r>
  <r>
    <x v="6"/>
    <x v="9"/>
    <n v="19"/>
  </r>
  <r>
    <x v="3"/>
    <x v="11"/>
    <n v="3"/>
  </r>
  <r>
    <x v="0"/>
    <x v="12"/>
    <n v="50"/>
  </r>
  <r>
    <x v="1"/>
    <x v="12"/>
    <n v="21"/>
  </r>
  <r>
    <x v="0"/>
    <x v="13"/>
    <n v="52"/>
  </r>
  <r>
    <x v="1"/>
    <x v="13"/>
    <n v="13"/>
  </r>
  <r>
    <x v="6"/>
    <x v="6"/>
    <n v="5"/>
  </r>
  <r>
    <x v="5"/>
    <x v="12"/>
    <n v="121"/>
  </r>
  <r>
    <x v="2"/>
    <x v="14"/>
    <n v="21"/>
  </r>
  <r>
    <x v="3"/>
    <x v="14"/>
    <n v="1"/>
  </r>
  <r>
    <x v="2"/>
    <x v="8"/>
    <n v="4977"/>
  </r>
  <r>
    <x v="4"/>
    <x v="13"/>
    <n v="42"/>
  </r>
  <r>
    <x v="4"/>
    <x v="11"/>
    <n v="98"/>
  </r>
  <r>
    <x v="6"/>
    <x v="11"/>
    <n v="26"/>
  </r>
  <r>
    <x v="4"/>
    <x v="1"/>
    <n v="7"/>
  </r>
  <r>
    <x v="6"/>
    <x v="1"/>
    <n v="5"/>
  </r>
  <r>
    <x v="0"/>
    <x v="3"/>
    <n v="2794"/>
  </r>
  <r>
    <x v="1"/>
    <x v="3"/>
    <n v="1237"/>
  </r>
  <r>
    <x v="1"/>
    <x v="1"/>
    <n v="27"/>
  </r>
  <r>
    <x v="4"/>
    <x v="3"/>
    <n v="77"/>
  </r>
  <r>
    <x v="6"/>
    <x v="3"/>
    <n v="20"/>
  </r>
  <r>
    <x v="1"/>
    <x v="5"/>
    <n v="2322"/>
  </r>
  <r>
    <x v="4"/>
    <x v="5"/>
    <n v="1429"/>
  </r>
  <r>
    <x v="6"/>
    <x v="5"/>
    <n v="1203"/>
  </r>
  <r>
    <x v="4"/>
    <x v="7"/>
    <n v="5"/>
  </r>
  <r>
    <x v="3"/>
    <x v="2"/>
    <n v="767"/>
  </r>
  <r>
    <x v="0"/>
    <x v="6"/>
    <n v="339"/>
  </r>
  <r>
    <x v="1"/>
    <x v="6"/>
    <n v="53"/>
  </r>
  <r>
    <x v="5"/>
    <x v="5"/>
    <n v="1459"/>
  </r>
  <r>
    <x v="2"/>
    <x v="10"/>
    <n v="36538"/>
  </r>
  <r>
    <x v="3"/>
    <x v="10"/>
    <n v="1837"/>
  </r>
  <r>
    <x v="2"/>
    <x v="12"/>
    <n v="78"/>
  </r>
  <r>
    <x v="3"/>
    <x v="8"/>
    <n v="147"/>
  </r>
  <r>
    <x v="1"/>
    <x v="8"/>
    <n v="854"/>
  </r>
  <r>
    <x v="3"/>
    <x v="12"/>
    <n v="6"/>
  </r>
  <r>
    <x v="5"/>
    <x v="8"/>
    <n v="8172"/>
  </r>
  <r>
    <x v="5"/>
    <x v="10"/>
    <n v="71592"/>
  </r>
  <r>
    <x v="4"/>
    <x v="10"/>
    <n v="7248"/>
  </r>
  <r>
    <x v="6"/>
    <x v="8"/>
    <n v="353"/>
  </r>
  <r>
    <x v="2"/>
    <x v="13"/>
    <n v="188"/>
  </r>
  <r>
    <x v="6"/>
    <x v="13"/>
    <n v="9"/>
  </r>
  <r>
    <x v="0"/>
    <x v="4"/>
    <n v="1521"/>
  </r>
  <r>
    <x v="2"/>
    <x v="7"/>
    <n v="2"/>
  </r>
  <r>
    <x v="3"/>
    <x v="13"/>
    <n v="1"/>
  </r>
  <r>
    <x v="0"/>
    <x v="14"/>
    <n v="14"/>
  </r>
  <r>
    <x v="5"/>
    <x v="14"/>
    <n v="50"/>
  </r>
  <r>
    <x v="4"/>
    <x v="14"/>
    <n v="1"/>
  </r>
  <r>
    <x v="1"/>
    <x v="14"/>
    <n v="1"/>
  </r>
  <r>
    <x v="0"/>
    <x v="9"/>
    <n v="250"/>
  </r>
  <r>
    <x v="0"/>
    <x v="2"/>
    <n v="1152"/>
  </r>
  <r>
    <x v="1"/>
    <x v="2"/>
    <n v="1454"/>
  </r>
  <r>
    <x v="6"/>
    <x v="10"/>
    <n v="2076"/>
  </r>
  <r>
    <x v="2"/>
    <x v="11"/>
    <n v="336"/>
  </r>
  <r>
    <x v="5"/>
    <x v="6"/>
    <n v="278"/>
  </r>
  <r>
    <x v="4"/>
    <x v="12"/>
    <n v="24"/>
  </r>
  <r>
    <x v="3"/>
    <x v="9"/>
    <n v="18"/>
  </r>
  <r>
    <x v="6"/>
    <x v="12"/>
    <n v="3"/>
  </r>
  <r>
    <x v="0"/>
    <x v="8"/>
    <n v="2528"/>
  </r>
  <r>
    <x v="5"/>
    <x v="13"/>
    <n v="301"/>
  </r>
  <r>
    <x v="5"/>
    <x v="9"/>
    <n v="522"/>
  </r>
  <r>
    <x v="0"/>
    <x v="11"/>
    <n v="37"/>
  </r>
  <r>
    <x v="1"/>
    <x v="11"/>
    <n v="15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n v="14"/>
    <n v="7"/>
    <x v="0"/>
    <x v="0"/>
    <x v="0"/>
    <x v="0"/>
    <x v="0"/>
    <x v="0"/>
    <x v="0"/>
  </r>
  <r>
    <x v="1"/>
    <n v="5"/>
    <n v="3"/>
    <x v="1"/>
    <x v="0"/>
    <x v="0"/>
    <x v="0"/>
    <x v="0"/>
    <x v="0"/>
    <x v="0"/>
  </r>
  <r>
    <x v="2"/>
    <n v="8"/>
    <n v="6"/>
    <x v="1"/>
    <x v="0"/>
    <x v="0"/>
    <x v="0"/>
    <x v="1"/>
    <x v="1"/>
    <x v="0"/>
  </r>
  <r>
    <x v="3"/>
    <n v="3"/>
    <n v="3"/>
    <x v="2"/>
    <x v="1"/>
    <x v="1"/>
    <x v="0"/>
    <x v="0"/>
    <x v="0"/>
    <x v="0"/>
  </r>
  <r>
    <x v="4"/>
    <n v="3"/>
    <n v="2"/>
    <x v="3"/>
    <x v="2"/>
    <x v="1"/>
    <x v="1"/>
    <x v="1"/>
    <x v="1"/>
    <x v="0"/>
  </r>
  <r>
    <x v="5"/>
    <n v="7"/>
    <n v="6"/>
    <x v="3"/>
    <x v="1"/>
    <x v="0"/>
    <x v="1"/>
    <x v="2"/>
    <x v="2"/>
    <x v="1"/>
  </r>
  <r>
    <x v="6"/>
    <n v="7"/>
    <n v="5"/>
    <x v="1"/>
    <x v="3"/>
    <x v="0"/>
    <x v="2"/>
    <x v="2"/>
    <x v="0"/>
    <x v="2"/>
  </r>
  <r>
    <x v="7"/>
    <n v="23"/>
    <n v="16"/>
    <x v="0"/>
    <x v="3"/>
    <x v="0"/>
    <x v="2"/>
    <x v="3"/>
    <x v="1"/>
    <x v="1"/>
  </r>
  <r>
    <x v="8"/>
    <n v="37"/>
    <n v="27"/>
    <x v="4"/>
    <x v="2"/>
    <x v="0"/>
    <x v="3"/>
    <x v="3"/>
    <x v="2"/>
    <x v="0"/>
  </r>
  <r>
    <x v="9"/>
    <n v="58"/>
    <n v="44"/>
    <x v="5"/>
    <x v="0"/>
    <x v="0"/>
    <x v="0"/>
    <x v="4"/>
    <x v="3"/>
    <x v="1"/>
  </r>
  <r>
    <x v="10"/>
    <n v="79"/>
    <n v="69"/>
    <x v="4"/>
    <x v="1"/>
    <x v="1"/>
    <x v="0"/>
    <x v="5"/>
    <x v="4"/>
    <x v="1"/>
  </r>
  <r>
    <x v="11"/>
    <n v="64"/>
    <n v="48"/>
    <x v="6"/>
    <x v="0"/>
    <x v="0"/>
    <x v="0"/>
    <x v="6"/>
    <x v="5"/>
    <x v="3"/>
  </r>
  <r>
    <x v="12"/>
    <n v="76"/>
    <n v="60"/>
    <x v="6"/>
    <x v="0"/>
    <x v="0"/>
    <x v="0"/>
    <x v="7"/>
    <x v="6"/>
    <x v="2"/>
  </r>
  <r>
    <x v="13"/>
    <n v="68"/>
    <n v="53"/>
    <x v="7"/>
    <x v="2"/>
    <x v="0"/>
    <x v="3"/>
    <x v="8"/>
    <x v="7"/>
    <x v="3"/>
  </r>
  <r>
    <x v="14"/>
    <n v="72"/>
    <n v="57"/>
    <x v="7"/>
    <x v="1"/>
    <x v="0"/>
    <x v="1"/>
    <x v="9"/>
    <x v="6"/>
    <x v="1"/>
  </r>
  <r>
    <x v="15"/>
    <n v="70"/>
    <n v="56"/>
    <x v="5"/>
    <x v="1"/>
    <x v="0"/>
    <x v="1"/>
    <x v="10"/>
    <x v="8"/>
    <x v="3"/>
  </r>
  <r>
    <x v="16"/>
    <n v="55"/>
    <n v="42"/>
    <x v="8"/>
    <x v="2"/>
    <x v="0"/>
    <x v="3"/>
    <x v="11"/>
    <x v="8"/>
    <x v="0"/>
  </r>
  <r>
    <x v="17"/>
    <n v="62"/>
    <n v="44"/>
    <x v="9"/>
    <x v="3"/>
    <x v="0"/>
    <x v="2"/>
    <x v="12"/>
    <x v="9"/>
    <x v="3"/>
  </r>
  <r>
    <x v="18"/>
    <n v="74"/>
    <n v="61"/>
    <x v="8"/>
    <x v="1"/>
    <x v="0"/>
    <x v="1"/>
    <x v="6"/>
    <x v="5"/>
    <x v="3"/>
  </r>
  <r>
    <x v="19"/>
    <n v="65"/>
    <n v="53"/>
    <x v="10"/>
    <x v="0"/>
    <x v="0"/>
    <x v="0"/>
    <x v="13"/>
    <x v="8"/>
    <x v="1"/>
  </r>
  <r>
    <x v="20"/>
    <n v="59"/>
    <n v="44"/>
    <x v="7"/>
    <x v="1"/>
    <x v="0"/>
    <x v="1"/>
    <x v="14"/>
    <x v="10"/>
    <x v="3"/>
  </r>
  <r>
    <x v="21"/>
    <n v="57"/>
    <n v="44"/>
    <x v="8"/>
    <x v="0"/>
    <x v="0"/>
    <x v="0"/>
    <x v="15"/>
    <x v="11"/>
    <x v="3"/>
  </r>
  <r>
    <x v="22"/>
    <n v="48"/>
    <n v="40"/>
    <x v="11"/>
    <x v="1"/>
    <x v="0"/>
    <x v="1"/>
    <x v="9"/>
    <x v="5"/>
    <x v="4"/>
  </r>
  <r>
    <x v="23"/>
    <n v="51"/>
    <n v="43"/>
    <x v="11"/>
    <x v="2"/>
    <x v="0"/>
    <x v="3"/>
    <x v="13"/>
    <x v="8"/>
    <x v="1"/>
  </r>
  <r>
    <x v="24"/>
    <n v="51"/>
    <n v="35"/>
    <x v="6"/>
    <x v="2"/>
    <x v="1"/>
    <x v="1"/>
    <x v="10"/>
    <x v="8"/>
    <x v="3"/>
  </r>
  <r>
    <x v="25"/>
    <n v="62"/>
    <n v="48"/>
    <x v="5"/>
    <x v="1"/>
    <x v="0"/>
    <x v="1"/>
    <x v="16"/>
    <x v="12"/>
    <x v="3"/>
  </r>
  <r>
    <x v="26"/>
    <n v="46"/>
    <n v="33"/>
    <x v="8"/>
    <x v="3"/>
    <x v="0"/>
    <x v="2"/>
    <x v="10"/>
    <x v="13"/>
    <x v="2"/>
  </r>
  <r>
    <x v="27"/>
    <n v="38"/>
    <n v="27"/>
    <x v="12"/>
    <x v="0"/>
    <x v="0"/>
    <x v="0"/>
    <x v="15"/>
    <x v="14"/>
    <x v="1"/>
  </r>
  <r>
    <x v="28"/>
    <n v="45"/>
    <n v="40"/>
    <x v="13"/>
    <x v="0"/>
    <x v="0"/>
    <x v="0"/>
    <x v="10"/>
    <x v="5"/>
    <x v="0"/>
  </r>
  <r>
    <x v="29"/>
    <n v="43"/>
    <n v="36"/>
    <x v="0"/>
    <x v="4"/>
    <x v="1"/>
    <x v="2"/>
    <x v="11"/>
    <x v="13"/>
    <x v="1"/>
  </r>
  <r>
    <x v="30"/>
    <n v="45"/>
    <n v="35"/>
    <x v="4"/>
    <x v="1"/>
    <x v="0"/>
    <x v="1"/>
    <x v="13"/>
    <x v="7"/>
    <x v="4"/>
  </r>
  <r>
    <x v="31"/>
    <n v="2"/>
    <n v="2"/>
    <x v="2"/>
    <x v="0"/>
    <x v="0"/>
    <x v="0"/>
    <x v="0"/>
    <x v="0"/>
    <x v="0"/>
  </r>
  <r>
    <x v="32"/>
    <n v="37"/>
    <n v="25"/>
    <x v="10"/>
    <x v="2"/>
    <x v="2"/>
    <x v="0"/>
    <x v="10"/>
    <x v="13"/>
    <x v="2"/>
  </r>
  <r>
    <x v="33"/>
    <n v="33"/>
    <n v="24"/>
    <x v="14"/>
    <x v="3"/>
    <x v="0"/>
    <x v="2"/>
    <x v="17"/>
    <x v="15"/>
    <x v="3"/>
  </r>
  <r>
    <x v="34"/>
    <n v="24"/>
    <n v="18"/>
    <x v="15"/>
    <x v="2"/>
    <x v="1"/>
    <x v="1"/>
    <x v="9"/>
    <x v="11"/>
    <x v="2"/>
  </r>
  <r>
    <x v="35"/>
    <n v="27"/>
    <n v="20"/>
    <x v="0"/>
    <x v="4"/>
    <x v="0"/>
    <x v="4"/>
    <x v="17"/>
    <x v="7"/>
    <x v="0"/>
  </r>
  <r>
    <x v="36"/>
    <n v="31"/>
    <n v="24"/>
    <x v="0"/>
    <x v="2"/>
    <x v="0"/>
    <x v="3"/>
    <x v="17"/>
    <x v="15"/>
    <x v="3"/>
  </r>
  <r>
    <x v="37"/>
    <n v="25"/>
    <n v="18"/>
    <x v="0"/>
    <x v="2"/>
    <x v="0"/>
    <x v="3"/>
    <x v="18"/>
    <x v="16"/>
    <x v="3"/>
  </r>
  <r>
    <x v="38"/>
    <n v="24"/>
    <n v="19"/>
    <x v="13"/>
    <x v="4"/>
    <x v="1"/>
    <x v="2"/>
    <x v="11"/>
    <x v="13"/>
    <x v="1"/>
  </r>
  <r>
    <x v="39"/>
    <n v="22"/>
    <n v="17"/>
    <x v="13"/>
    <x v="3"/>
    <x v="0"/>
    <x v="2"/>
    <x v="6"/>
    <x v="5"/>
    <x v="3"/>
  </r>
  <r>
    <x v="40"/>
    <n v="27"/>
    <n v="23"/>
    <x v="16"/>
    <x v="1"/>
    <x v="0"/>
    <x v="1"/>
    <x v="17"/>
    <x v="4"/>
    <x v="2"/>
  </r>
  <r>
    <x v="41"/>
    <n v="22"/>
    <n v="17"/>
    <x v="13"/>
    <x v="2"/>
    <x v="0"/>
    <x v="3"/>
    <x v="13"/>
    <x v="17"/>
    <x v="2"/>
  </r>
  <r>
    <x v="42"/>
    <n v="5"/>
    <n v="3"/>
    <x v="1"/>
    <x v="0"/>
    <x v="0"/>
    <x v="0"/>
    <x v="0"/>
    <x v="0"/>
    <x v="0"/>
  </r>
  <r>
    <x v="43"/>
    <n v="27"/>
    <n v="23"/>
    <x v="16"/>
    <x v="2"/>
    <x v="0"/>
    <x v="3"/>
    <x v="11"/>
    <x v="7"/>
    <x v="2"/>
  </r>
  <r>
    <x v="44"/>
    <n v="34"/>
    <n v="23"/>
    <x v="12"/>
    <x v="1"/>
    <x v="1"/>
    <x v="0"/>
    <x v="10"/>
    <x v="8"/>
    <x v="3"/>
  </r>
  <r>
    <x v="45"/>
    <n v="38"/>
    <n v="29"/>
    <x v="14"/>
    <x v="5"/>
    <x v="2"/>
    <x v="5"/>
    <x v="15"/>
    <x v="6"/>
    <x v="0"/>
  </r>
  <r>
    <x v="46"/>
    <n v="34"/>
    <n v="29"/>
    <x v="13"/>
    <x v="3"/>
    <x v="1"/>
    <x v="3"/>
    <x v="18"/>
    <x v="17"/>
    <x v="0"/>
  </r>
  <r>
    <x v="47"/>
    <n v="31"/>
    <n v="20"/>
    <x v="12"/>
    <x v="2"/>
    <x v="0"/>
    <x v="3"/>
    <x v="6"/>
    <x v="12"/>
    <x v="2"/>
  </r>
  <r>
    <x v="48"/>
    <n v="29"/>
    <n v="22"/>
    <x v="0"/>
    <x v="4"/>
    <x v="1"/>
    <x v="2"/>
    <x v="13"/>
    <x v="13"/>
    <x v="3"/>
  </r>
  <r>
    <x v="49"/>
    <n v="44"/>
    <n v="34"/>
    <x v="4"/>
    <x v="1"/>
    <x v="0"/>
    <x v="1"/>
    <x v="19"/>
    <x v="4"/>
    <x v="0"/>
  </r>
  <r>
    <x v="50"/>
    <n v="23"/>
    <n v="20"/>
    <x v="17"/>
    <x v="6"/>
    <x v="1"/>
    <x v="4"/>
    <x v="8"/>
    <x v="17"/>
    <x v="1"/>
  </r>
  <r>
    <x v="51"/>
    <n v="32"/>
    <n v="27"/>
    <x v="13"/>
    <x v="3"/>
    <x v="1"/>
    <x v="3"/>
    <x v="2"/>
    <x v="3"/>
    <x v="0"/>
  </r>
  <r>
    <x v="52"/>
    <n v="33"/>
    <n v="29"/>
    <x v="16"/>
    <x v="0"/>
    <x v="0"/>
    <x v="0"/>
    <x v="17"/>
    <x v="7"/>
    <x v="0"/>
  </r>
  <r>
    <x v="53"/>
    <n v="5"/>
    <n v="4"/>
    <x v="3"/>
    <x v="0"/>
    <x v="0"/>
    <x v="0"/>
    <x v="0"/>
    <x v="0"/>
    <x v="0"/>
  </r>
  <r>
    <x v="54"/>
    <n v="445"/>
    <n v="380"/>
    <x v="18"/>
    <x v="7"/>
    <x v="3"/>
    <x v="6"/>
    <x v="20"/>
    <x v="18"/>
    <x v="5"/>
  </r>
  <r>
    <x v="55"/>
    <n v="6"/>
    <n v="1"/>
    <x v="13"/>
    <x v="1"/>
    <x v="0"/>
    <x v="1"/>
    <x v="1"/>
    <x v="1"/>
    <x v="0"/>
  </r>
  <r>
    <x v="56"/>
    <n v="7"/>
    <n v="5"/>
    <x v="1"/>
    <x v="0"/>
    <x v="0"/>
    <x v="0"/>
    <x v="0"/>
    <x v="0"/>
    <x v="0"/>
  </r>
  <r>
    <x v="57"/>
    <n v="9"/>
    <n v="6"/>
    <x v="17"/>
    <x v="0"/>
    <x v="0"/>
    <x v="0"/>
    <x v="0"/>
    <x v="0"/>
    <x v="0"/>
  </r>
  <r>
    <x v="58"/>
    <n v="15"/>
    <n v="6"/>
    <x v="14"/>
    <x v="2"/>
    <x v="1"/>
    <x v="1"/>
    <x v="0"/>
    <x v="0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n v="1353"/>
    <n v="1213"/>
    <n v="140"/>
    <n v="20"/>
    <n v="9"/>
    <n v="11"/>
    <n v="11"/>
    <n v="7"/>
    <n v="4"/>
  </r>
  <r>
    <x v="1"/>
    <n v="812"/>
    <n v="774"/>
    <n v="38"/>
    <n v="43"/>
    <n v="16"/>
    <n v="27"/>
    <n v="19"/>
    <n v="10"/>
    <n v="9"/>
  </r>
  <r>
    <x v="2"/>
    <n v="793"/>
    <n v="770"/>
    <n v="23"/>
    <n v="77"/>
    <n v="31"/>
    <n v="46"/>
    <n v="21"/>
    <n v="10"/>
    <n v="11"/>
  </r>
  <r>
    <x v="3"/>
    <n v="813"/>
    <n v="778"/>
    <n v="35"/>
    <n v="132"/>
    <n v="41"/>
    <n v="91"/>
    <n v="22"/>
    <n v="12"/>
    <n v="10"/>
  </r>
  <r>
    <x v="4"/>
    <n v="855"/>
    <n v="808"/>
    <n v="47"/>
    <n v="193"/>
    <n v="65"/>
    <n v="128"/>
    <n v="51"/>
    <n v="26"/>
    <n v="25"/>
  </r>
  <r>
    <x v="5"/>
    <n v="1040"/>
    <n v="983"/>
    <n v="57"/>
    <n v="241"/>
    <n v="62"/>
    <n v="179"/>
    <n v="42"/>
    <n v="16"/>
    <n v="26"/>
  </r>
  <r>
    <x v="6"/>
    <n v="1138"/>
    <n v="1070"/>
    <n v="68"/>
    <n v="205"/>
    <n v="49"/>
    <n v="156"/>
    <n v="57"/>
    <n v="28"/>
    <n v="29"/>
  </r>
  <r>
    <x v="7"/>
    <n v="1950"/>
    <n v="1845"/>
    <n v="105"/>
    <n v="184"/>
    <n v="40"/>
    <n v="144"/>
    <n v="70"/>
    <n v="34"/>
    <n v="36"/>
  </r>
  <r>
    <x v="8"/>
    <n v="2867"/>
    <n v="2735"/>
    <n v="132"/>
    <n v="184"/>
    <n v="37"/>
    <n v="147"/>
    <n v="88"/>
    <n v="53"/>
    <n v="35"/>
  </r>
  <r>
    <x v="9"/>
    <n v="4387"/>
    <n v="4212"/>
    <n v="175"/>
    <n v="124"/>
    <n v="17"/>
    <n v="107"/>
    <n v="106"/>
    <n v="70"/>
    <n v="36"/>
  </r>
  <r>
    <x v="10"/>
    <n v="5280"/>
    <n v="5072"/>
    <n v="208"/>
    <n v="116"/>
    <n v="18"/>
    <n v="98"/>
    <n v="203"/>
    <n v="147"/>
    <n v="56"/>
  </r>
  <r>
    <x v="11"/>
    <n v="5539"/>
    <n v="5312"/>
    <n v="227"/>
    <n v="96"/>
    <n v="14"/>
    <n v="82"/>
    <n v="239"/>
    <n v="196"/>
    <n v="43"/>
  </r>
  <r>
    <x v="12"/>
    <n v="5368"/>
    <n v="5171"/>
    <n v="197"/>
    <n v="71"/>
    <n v="12"/>
    <n v="59"/>
    <n v="301"/>
    <n v="241"/>
    <n v="60"/>
  </r>
  <r>
    <x v="13"/>
    <n v="5274"/>
    <n v="5063"/>
    <n v="211"/>
    <n v="104"/>
    <n v="16"/>
    <n v="88"/>
    <n v="316"/>
    <n v="249"/>
    <n v="67"/>
  </r>
  <r>
    <x v="14"/>
    <n v="5103"/>
    <n v="4901"/>
    <n v="202"/>
    <n v="98"/>
    <n v="25"/>
    <n v="73"/>
    <n v="319"/>
    <n v="246"/>
    <n v="73"/>
  </r>
  <r>
    <x v="15"/>
    <n v="4928"/>
    <n v="4746"/>
    <n v="182"/>
    <n v="113"/>
    <n v="21"/>
    <n v="92"/>
    <n v="320"/>
    <n v="261"/>
    <n v="59"/>
  </r>
  <r>
    <x v="16"/>
    <n v="4939"/>
    <n v="4736"/>
    <n v="203"/>
    <n v="121"/>
    <n v="30"/>
    <n v="91"/>
    <n v="387"/>
    <n v="329"/>
    <n v="58"/>
  </r>
  <r>
    <x v="17"/>
    <n v="4772"/>
    <n v="4575"/>
    <n v="197"/>
    <n v="138"/>
    <n v="36"/>
    <n v="102"/>
    <n v="357"/>
    <n v="290"/>
    <n v="67"/>
  </r>
  <r>
    <x v="18"/>
    <n v="4655"/>
    <n v="4472"/>
    <n v="183"/>
    <n v="118"/>
    <n v="21"/>
    <n v="97"/>
    <n v="363"/>
    <n v="297"/>
    <n v="66"/>
  </r>
  <r>
    <x v="19"/>
    <n v="4613"/>
    <n v="4421"/>
    <n v="192"/>
    <n v="135"/>
    <n v="28"/>
    <n v="107"/>
    <n v="372"/>
    <n v="303"/>
    <n v="69"/>
  </r>
  <r>
    <x v="20"/>
    <n v="4488"/>
    <n v="4303"/>
    <n v="185"/>
    <n v="135"/>
    <n v="25"/>
    <n v="110"/>
    <n v="376"/>
    <n v="319"/>
    <n v="57"/>
  </r>
  <r>
    <x v="21"/>
    <n v="4410"/>
    <n v="4237"/>
    <n v="173"/>
    <n v="154"/>
    <n v="33"/>
    <n v="121"/>
    <n v="354"/>
    <n v="285"/>
    <n v="69"/>
  </r>
  <r>
    <x v="22"/>
    <n v="4160"/>
    <n v="4003"/>
    <n v="157"/>
    <n v="130"/>
    <n v="26"/>
    <n v="104"/>
    <n v="324"/>
    <n v="271"/>
    <n v="53"/>
  </r>
  <r>
    <x v="23"/>
    <n v="3894"/>
    <n v="3731"/>
    <n v="163"/>
    <n v="127"/>
    <n v="25"/>
    <n v="102"/>
    <n v="314"/>
    <n v="256"/>
    <n v="58"/>
  </r>
  <r>
    <x v="24"/>
    <n v="3706"/>
    <n v="3585"/>
    <n v="121"/>
    <n v="117"/>
    <n v="26"/>
    <n v="91"/>
    <n v="285"/>
    <n v="227"/>
    <n v="58"/>
  </r>
  <r>
    <x v="25"/>
    <n v="3579"/>
    <n v="3445"/>
    <n v="134"/>
    <n v="119"/>
    <n v="22"/>
    <n v="97"/>
    <n v="292"/>
    <n v="235"/>
    <n v="57"/>
  </r>
  <r>
    <x v="26"/>
    <n v="3379"/>
    <n v="3238"/>
    <n v="141"/>
    <n v="132"/>
    <n v="34"/>
    <n v="98"/>
    <n v="296"/>
    <n v="236"/>
    <n v="60"/>
  </r>
  <r>
    <x v="27"/>
    <n v="3169"/>
    <n v="3035"/>
    <n v="134"/>
    <n v="114"/>
    <n v="24"/>
    <n v="90"/>
    <n v="279"/>
    <n v="240"/>
    <n v="39"/>
  </r>
  <r>
    <x v="28"/>
    <n v="3219"/>
    <n v="3092"/>
    <n v="127"/>
    <n v="114"/>
    <n v="22"/>
    <n v="92"/>
    <n v="245"/>
    <n v="203"/>
    <n v="42"/>
  </r>
  <r>
    <x v="29"/>
    <n v="2992"/>
    <n v="2897"/>
    <n v="95"/>
    <n v="108"/>
    <n v="31"/>
    <n v="77"/>
    <n v="245"/>
    <n v="210"/>
    <n v="35"/>
  </r>
  <r>
    <x v="30"/>
    <n v="3083"/>
    <n v="2950"/>
    <n v="133"/>
    <n v="107"/>
    <n v="25"/>
    <n v="82"/>
    <n v="212"/>
    <n v="168"/>
    <n v="44"/>
  </r>
  <r>
    <x v="31"/>
    <n v="541"/>
    <n v="478"/>
    <n v="63"/>
    <n v="5"/>
    <n v="2"/>
    <n v="3"/>
    <n v="3"/>
    <n v="2"/>
    <n v="1"/>
  </r>
  <r>
    <x v="32"/>
    <n v="3031"/>
    <n v="2927"/>
    <n v="104"/>
    <n v="109"/>
    <n v="24"/>
    <n v="85"/>
    <n v="240"/>
    <n v="189"/>
    <n v="51"/>
  </r>
  <r>
    <x v="33"/>
    <n v="2927"/>
    <n v="2832"/>
    <n v="95"/>
    <n v="104"/>
    <n v="25"/>
    <n v="79"/>
    <n v="218"/>
    <n v="173"/>
    <n v="45"/>
  </r>
  <r>
    <x v="34"/>
    <n v="2785"/>
    <n v="2688"/>
    <n v="97"/>
    <n v="101"/>
    <n v="25"/>
    <n v="76"/>
    <n v="204"/>
    <n v="171"/>
    <n v="33"/>
  </r>
  <r>
    <x v="35"/>
    <n v="2638"/>
    <n v="2551"/>
    <n v="87"/>
    <n v="94"/>
    <n v="23"/>
    <n v="71"/>
    <n v="183"/>
    <n v="160"/>
    <n v="23"/>
  </r>
  <r>
    <x v="36"/>
    <n v="2584"/>
    <n v="2495"/>
    <n v="89"/>
    <n v="99"/>
    <n v="21"/>
    <n v="78"/>
    <n v="167"/>
    <n v="136"/>
    <n v="31"/>
  </r>
  <r>
    <x v="37"/>
    <n v="2478"/>
    <n v="2384"/>
    <n v="94"/>
    <n v="95"/>
    <n v="23"/>
    <n v="72"/>
    <n v="149"/>
    <n v="131"/>
    <n v="18"/>
  </r>
  <r>
    <x v="38"/>
    <n v="2386"/>
    <n v="2290"/>
    <n v="96"/>
    <n v="104"/>
    <n v="33"/>
    <n v="71"/>
    <n v="155"/>
    <n v="130"/>
    <n v="25"/>
  </r>
  <r>
    <x v="39"/>
    <n v="2321"/>
    <n v="2246"/>
    <n v="75"/>
    <n v="107"/>
    <n v="37"/>
    <n v="70"/>
    <n v="155"/>
    <n v="126"/>
    <n v="29"/>
  </r>
  <r>
    <x v="40"/>
    <n v="2342"/>
    <n v="2262"/>
    <n v="80"/>
    <n v="93"/>
    <n v="25"/>
    <n v="68"/>
    <n v="170"/>
    <n v="146"/>
    <n v="24"/>
  </r>
  <r>
    <x v="41"/>
    <n v="2514"/>
    <n v="2427"/>
    <n v="87"/>
    <n v="74"/>
    <n v="28"/>
    <n v="46"/>
    <n v="153"/>
    <n v="135"/>
    <n v="18"/>
  </r>
  <r>
    <x v="42"/>
    <n v="624"/>
    <n v="554"/>
    <n v="70"/>
    <n v="14"/>
    <n v="7"/>
    <n v="7"/>
    <n v="2"/>
    <n v="1"/>
    <n v="1"/>
  </r>
  <r>
    <x v="43"/>
    <n v="2528"/>
    <n v="2456"/>
    <n v="72"/>
    <n v="133"/>
    <n v="34"/>
    <n v="99"/>
    <n v="200"/>
    <n v="165"/>
    <n v="35"/>
  </r>
  <r>
    <x v="44"/>
    <n v="2497"/>
    <n v="2407"/>
    <n v="90"/>
    <n v="123"/>
    <n v="25"/>
    <n v="98"/>
    <n v="170"/>
    <n v="147"/>
    <n v="23"/>
  </r>
  <r>
    <x v="45"/>
    <n v="2348"/>
    <n v="2269"/>
    <n v="79"/>
    <n v="119"/>
    <n v="30"/>
    <n v="89"/>
    <n v="154"/>
    <n v="130"/>
    <n v="24"/>
  </r>
  <r>
    <x v="46"/>
    <n v="2344"/>
    <n v="2272"/>
    <n v="72"/>
    <n v="123"/>
    <n v="32"/>
    <n v="91"/>
    <n v="162"/>
    <n v="133"/>
    <n v="29"/>
  </r>
  <r>
    <x v="47"/>
    <n v="2288"/>
    <n v="2204"/>
    <n v="84"/>
    <n v="122"/>
    <n v="38"/>
    <n v="84"/>
    <n v="172"/>
    <n v="144"/>
    <n v="28"/>
  </r>
  <r>
    <x v="48"/>
    <n v="2238"/>
    <n v="2161"/>
    <n v="77"/>
    <n v="140"/>
    <n v="38"/>
    <n v="102"/>
    <n v="160"/>
    <n v="138"/>
    <n v="22"/>
  </r>
  <r>
    <x v="49"/>
    <n v="2230"/>
    <n v="2168"/>
    <n v="62"/>
    <n v="117"/>
    <n v="32"/>
    <n v="85"/>
    <n v="161"/>
    <n v="131"/>
    <n v="30"/>
  </r>
  <r>
    <x v="50"/>
    <n v="2233"/>
    <n v="2161"/>
    <n v="72"/>
    <n v="117"/>
    <n v="35"/>
    <n v="82"/>
    <n v="153"/>
    <n v="130"/>
    <n v="23"/>
  </r>
  <r>
    <x v="51"/>
    <n v="2250"/>
    <n v="2189"/>
    <n v="61"/>
    <n v="133"/>
    <n v="30"/>
    <n v="103"/>
    <n v="127"/>
    <n v="110"/>
    <n v="17"/>
  </r>
  <r>
    <x v="52"/>
    <n v="2151"/>
    <n v="2070"/>
    <n v="81"/>
    <n v="120"/>
    <n v="40"/>
    <n v="80"/>
    <n v="133"/>
    <n v="116"/>
    <n v="17"/>
  </r>
  <r>
    <x v="53"/>
    <n v="677"/>
    <n v="605"/>
    <n v="72"/>
    <n v="13"/>
    <n v="4"/>
    <n v="9"/>
    <n v="11"/>
    <n v="7"/>
    <n v="4"/>
  </r>
  <r>
    <x v="54"/>
    <n v="26298"/>
    <n v="25570"/>
    <n v="728"/>
    <n v="1369"/>
    <n v="526"/>
    <n v="843"/>
    <n v="1105"/>
    <n v="943"/>
    <n v="162"/>
  </r>
  <r>
    <x v="55"/>
    <n v="753"/>
    <n v="686"/>
    <n v="67"/>
    <n v="14"/>
    <n v="4"/>
    <n v="10"/>
    <n v="5"/>
    <n v="1"/>
    <n v="4"/>
  </r>
  <r>
    <x v="56"/>
    <n v="814"/>
    <n v="760"/>
    <n v="54"/>
    <n v="25"/>
    <n v="10"/>
    <n v="15"/>
    <n v="11"/>
    <n v="7"/>
    <n v="4"/>
  </r>
  <r>
    <x v="57"/>
    <n v="813"/>
    <n v="774"/>
    <n v="39"/>
    <n v="37"/>
    <n v="10"/>
    <n v="27"/>
    <n v="12"/>
    <n v="5"/>
    <n v="7"/>
  </r>
  <r>
    <x v="58"/>
    <n v="1904"/>
    <n v="1600"/>
    <n v="304"/>
    <n v="51"/>
    <n v="7"/>
    <n v="44"/>
    <n v="44"/>
    <n v="22"/>
    <n v="2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">
  <r>
    <x v="0"/>
    <x v="0"/>
    <n v="1"/>
  </r>
  <r>
    <x v="1"/>
    <x v="1"/>
    <n v="454"/>
  </r>
  <r>
    <x v="2"/>
    <x v="1"/>
    <n v="412"/>
  </r>
  <r>
    <x v="3"/>
    <x v="2"/>
    <n v="41"/>
  </r>
  <r>
    <x v="4"/>
    <x v="2"/>
    <n v="4"/>
  </r>
  <r>
    <x v="2"/>
    <x v="3"/>
    <n v="157"/>
  </r>
  <r>
    <x v="5"/>
    <x v="1"/>
    <n v="247"/>
  </r>
  <r>
    <x v="6"/>
    <x v="2"/>
    <n v="3"/>
  </r>
  <r>
    <x v="6"/>
    <x v="0"/>
    <n v="1"/>
  </r>
  <r>
    <x v="7"/>
    <x v="4"/>
    <n v="665"/>
  </r>
  <r>
    <x v="4"/>
    <x v="4"/>
    <n v="27"/>
  </r>
  <r>
    <x v="7"/>
    <x v="5"/>
    <n v="432"/>
  </r>
  <r>
    <x v="7"/>
    <x v="6"/>
    <n v="19"/>
  </r>
  <r>
    <x v="5"/>
    <x v="6"/>
    <n v="12"/>
  </r>
  <r>
    <x v="4"/>
    <x v="6"/>
    <n v="1"/>
  </r>
  <r>
    <x v="5"/>
    <x v="0"/>
    <n v="1"/>
  </r>
  <r>
    <x v="6"/>
    <x v="1"/>
    <n v="63"/>
  </r>
  <r>
    <x v="8"/>
    <x v="1"/>
    <n v="409"/>
  </r>
  <r>
    <x v="5"/>
    <x v="4"/>
    <n v="308"/>
  </r>
  <r>
    <x v="1"/>
    <x v="6"/>
    <n v="21"/>
  </r>
  <r>
    <x v="2"/>
    <x v="6"/>
    <n v="26"/>
  </r>
  <r>
    <x v="6"/>
    <x v="4"/>
    <n v="61"/>
  </r>
  <r>
    <x v="3"/>
    <x v="4"/>
    <n v="636"/>
  </r>
  <r>
    <x v="8"/>
    <x v="4"/>
    <n v="564"/>
  </r>
  <r>
    <x v="1"/>
    <x v="2"/>
    <n v="38"/>
  </r>
  <r>
    <x v="2"/>
    <x v="2"/>
    <n v="37"/>
  </r>
  <r>
    <x v="6"/>
    <x v="5"/>
    <n v="29"/>
  </r>
  <r>
    <x v="4"/>
    <x v="5"/>
    <n v="42"/>
  </r>
  <r>
    <x v="6"/>
    <x v="3"/>
    <n v="16"/>
  </r>
  <r>
    <x v="3"/>
    <x v="3"/>
    <n v="148"/>
  </r>
  <r>
    <x v="4"/>
    <x v="3"/>
    <n v="5"/>
  </r>
  <r>
    <x v="6"/>
    <x v="6"/>
    <n v="4"/>
  </r>
  <r>
    <x v="1"/>
    <x v="4"/>
    <n v="561"/>
  </r>
  <r>
    <x v="0"/>
    <x v="4"/>
    <n v="659"/>
  </r>
  <r>
    <x v="2"/>
    <x v="4"/>
    <n v="820"/>
  </r>
  <r>
    <x v="3"/>
    <x v="5"/>
    <n v="724"/>
  </r>
  <r>
    <x v="1"/>
    <x v="5"/>
    <n v="522"/>
  </r>
  <r>
    <x v="0"/>
    <x v="5"/>
    <n v="354"/>
  </r>
  <r>
    <x v="2"/>
    <x v="5"/>
    <n v="226"/>
  </r>
  <r>
    <x v="1"/>
    <x v="3"/>
    <n v="120"/>
  </r>
  <r>
    <x v="8"/>
    <x v="6"/>
    <n v="18"/>
  </r>
  <r>
    <x v="0"/>
    <x v="6"/>
    <n v="25"/>
  </r>
  <r>
    <x v="7"/>
    <x v="0"/>
    <n v="1"/>
  </r>
  <r>
    <x v="5"/>
    <x v="2"/>
    <n v="28"/>
  </r>
  <r>
    <x v="5"/>
    <x v="5"/>
    <n v="100"/>
  </r>
  <r>
    <x v="5"/>
    <x v="3"/>
    <n v="48"/>
  </r>
  <r>
    <x v="3"/>
    <x v="6"/>
    <n v="39"/>
  </r>
  <r>
    <x v="1"/>
    <x v="0"/>
    <n v="2"/>
  </r>
  <r>
    <x v="7"/>
    <x v="1"/>
    <n v="376"/>
  </r>
  <r>
    <x v="3"/>
    <x v="1"/>
    <n v="582"/>
  </r>
  <r>
    <x v="0"/>
    <x v="1"/>
    <n v="442"/>
  </r>
  <r>
    <x v="4"/>
    <x v="1"/>
    <n v="52"/>
  </r>
  <r>
    <x v="7"/>
    <x v="2"/>
    <n v="49"/>
  </r>
  <r>
    <x v="8"/>
    <x v="2"/>
    <n v="32"/>
  </r>
  <r>
    <x v="0"/>
    <x v="2"/>
    <n v="33"/>
  </r>
  <r>
    <x v="8"/>
    <x v="5"/>
    <n v="379"/>
  </r>
  <r>
    <x v="7"/>
    <x v="3"/>
    <n v="111"/>
  </r>
  <r>
    <x v="8"/>
    <x v="3"/>
    <n v="124"/>
  </r>
  <r>
    <x v="0"/>
    <x v="3"/>
    <n v="128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  <x v="0"/>
    <x v="0"/>
    <x v="0"/>
    <x v="0"/>
  </r>
  <r>
    <x v="1"/>
    <x v="0"/>
    <x v="0"/>
    <x v="1"/>
    <x v="0"/>
    <x v="0"/>
    <x v="0"/>
    <x v="0"/>
    <x v="0"/>
  </r>
  <r>
    <x v="0"/>
    <x v="1"/>
    <x v="1"/>
    <x v="2"/>
    <x v="1"/>
    <x v="1"/>
    <x v="1"/>
    <x v="1"/>
    <x v="0"/>
  </r>
  <r>
    <x v="1"/>
    <x v="1"/>
    <x v="2"/>
    <x v="3"/>
    <x v="2"/>
    <x v="2"/>
    <x v="2"/>
    <x v="2"/>
    <x v="0"/>
  </r>
  <r>
    <x v="2"/>
    <x v="1"/>
    <x v="3"/>
    <x v="4"/>
    <x v="3"/>
    <x v="0"/>
    <x v="0"/>
    <x v="0"/>
    <x v="0"/>
  </r>
  <r>
    <x v="0"/>
    <x v="2"/>
    <x v="4"/>
    <x v="5"/>
    <x v="4"/>
    <x v="3"/>
    <x v="1"/>
    <x v="0"/>
    <x v="0"/>
  </r>
  <r>
    <x v="1"/>
    <x v="2"/>
    <x v="5"/>
    <x v="6"/>
    <x v="5"/>
    <x v="4"/>
    <x v="3"/>
    <x v="3"/>
    <x v="0"/>
  </r>
  <r>
    <x v="2"/>
    <x v="2"/>
    <x v="6"/>
    <x v="7"/>
    <x v="6"/>
    <x v="0"/>
    <x v="4"/>
    <x v="0"/>
    <x v="0"/>
  </r>
  <r>
    <x v="0"/>
    <x v="3"/>
    <x v="7"/>
    <x v="8"/>
    <x v="7"/>
    <x v="1"/>
    <x v="5"/>
    <x v="0"/>
    <x v="0"/>
  </r>
  <r>
    <x v="1"/>
    <x v="3"/>
    <x v="8"/>
    <x v="9"/>
    <x v="8"/>
    <x v="5"/>
    <x v="6"/>
    <x v="1"/>
    <x v="0"/>
  </r>
  <r>
    <x v="2"/>
    <x v="3"/>
    <x v="6"/>
    <x v="10"/>
    <x v="6"/>
    <x v="0"/>
    <x v="0"/>
    <x v="0"/>
    <x v="0"/>
  </r>
  <r>
    <x v="0"/>
    <x v="4"/>
    <x v="9"/>
    <x v="11"/>
    <x v="9"/>
    <x v="6"/>
    <x v="7"/>
    <x v="0"/>
    <x v="0"/>
  </r>
  <r>
    <x v="1"/>
    <x v="4"/>
    <x v="10"/>
    <x v="12"/>
    <x v="10"/>
    <x v="7"/>
    <x v="8"/>
    <x v="3"/>
    <x v="0"/>
  </r>
  <r>
    <x v="2"/>
    <x v="4"/>
    <x v="3"/>
    <x v="10"/>
    <x v="6"/>
    <x v="0"/>
    <x v="0"/>
    <x v="0"/>
    <x v="0"/>
  </r>
  <r>
    <x v="0"/>
    <x v="5"/>
    <x v="0"/>
    <x v="13"/>
    <x v="11"/>
    <x v="3"/>
    <x v="4"/>
    <x v="0"/>
    <x v="0"/>
  </r>
  <r>
    <x v="1"/>
    <x v="5"/>
    <x v="11"/>
    <x v="11"/>
    <x v="11"/>
    <x v="1"/>
    <x v="9"/>
    <x v="0"/>
    <x v="0"/>
  </r>
  <r>
    <x v="0"/>
    <x v="6"/>
    <x v="12"/>
    <x v="11"/>
    <x v="7"/>
    <x v="8"/>
    <x v="10"/>
    <x v="0"/>
    <x v="0"/>
  </r>
  <r>
    <x v="1"/>
    <x v="6"/>
    <x v="13"/>
    <x v="14"/>
    <x v="12"/>
    <x v="9"/>
    <x v="11"/>
    <x v="4"/>
    <x v="0"/>
  </r>
  <r>
    <x v="2"/>
    <x v="6"/>
    <x v="0"/>
    <x v="10"/>
    <x v="13"/>
    <x v="0"/>
    <x v="0"/>
    <x v="0"/>
    <x v="0"/>
  </r>
  <r>
    <x v="0"/>
    <x v="7"/>
    <x v="14"/>
    <x v="15"/>
    <x v="14"/>
    <x v="0"/>
    <x v="0"/>
    <x v="0"/>
    <x v="0"/>
  </r>
  <r>
    <x v="1"/>
    <x v="7"/>
    <x v="15"/>
    <x v="0"/>
    <x v="15"/>
    <x v="10"/>
    <x v="12"/>
    <x v="0"/>
    <x v="0"/>
  </r>
  <r>
    <x v="2"/>
    <x v="7"/>
    <x v="6"/>
    <x v="10"/>
    <x v="3"/>
    <x v="0"/>
    <x v="0"/>
    <x v="0"/>
    <x v="0"/>
  </r>
  <r>
    <x v="0"/>
    <x v="8"/>
    <x v="16"/>
    <x v="16"/>
    <x v="16"/>
    <x v="0"/>
    <x v="4"/>
    <x v="0"/>
    <x v="0"/>
  </r>
  <r>
    <x v="1"/>
    <x v="8"/>
    <x v="17"/>
    <x v="17"/>
    <x v="17"/>
    <x v="4"/>
    <x v="13"/>
    <x v="1"/>
    <x v="0"/>
  </r>
  <r>
    <x v="2"/>
    <x v="8"/>
    <x v="0"/>
    <x v="10"/>
    <x v="3"/>
    <x v="0"/>
    <x v="0"/>
    <x v="0"/>
    <x v="0"/>
  </r>
  <r>
    <x v="0"/>
    <x v="9"/>
    <x v="18"/>
    <x v="16"/>
    <x v="18"/>
    <x v="0"/>
    <x v="0"/>
    <x v="1"/>
    <x v="0"/>
  </r>
  <r>
    <x v="1"/>
    <x v="9"/>
    <x v="19"/>
    <x v="18"/>
    <x v="19"/>
    <x v="6"/>
    <x v="14"/>
    <x v="1"/>
    <x v="0"/>
  </r>
  <r>
    <x v="0"/>
    <x v="10"/>
    <x v="0"/>
    <x v="17"/>
    <x v="3"/>
    <x v="0"/>
    <x v="0"/>
    <x v="0"/>
    <x v="0"/>
  </r>
  <r>
    <x v="1"/>
    <x v="10"/>
    <x v="0"/>
    <x v="19"/>
    <x v="20"/>
    <x v="6"/>
    <x v="0"/>
    <x v="0"/>
    <x v="0"/>
  </r>
  <r>
    <x v="2"/>
    <x v="10"/>
    <x v="6"/>
    <x v="7"/>
    <x v="3"/>
    <x v="6"/>
    <x v="0"/>
    <x v="0"/>
    <x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</r>
  <r>
    <x v="1"/>
    <x v="0"/>
    <x v="0"/>
  </r>
  <r>
    <x v="0"/>
    <x v="1"/>
    <x v="1"/>
  </r>
  <r>
    <x v="1"/>
    <x v="1"/>
    <x v="2"/>
  </r>
  <r>
    <x v="2"/>
    <x v="1"/>
    <x v="3"/>
  </r>
  <r>
    <x v="0"/>
    <x v="2"/>
    <x v="4"/>
  </r>
  <r>
    <x v="1"/>
    <x v="2"/>
    <x v="5"/>
  </r>
  <r>
    <x v="2"/>
    <x v="2"/>
    <x v="6"/>
  </r>
  <r>
    <x v="0"/>
    <x v="3"/>
    <x v="7"/>
  </r>
  <r>
    <x v="1"/>
    <x v="3"/>
    <x v="8"/>
  </r>
  <r>
    <x v="2"/>
    <x v="3"/>
    <x v="6"/>
  </r>
  <r>
    <x v="0"/>
    <x v="4"/>
    <x v="9"/>
  </r>
  <r>
    <x v="1"/>
    <x v="4"/>
    <x v="10"/>
  </r>
  <r>
    <x v="2"/>
    <x v="4"/>
    <x v="3"/>
  </r>
  <r>
    <x v="0"/>
    <x v="5"/>
    <x v="0"/>
  </r>
  <r>
    <x v="1"/>
    <x v="5"/>
    <x v="11"/>
  </r>
  <r>
    <x v="0"/>
    <x v="6"/>
    <x v="12"/>
  </r>
  <r>
    <x v="1"/>
    <x v="6"/>
    <x v="13"/>
  </r>
  <r>
    <x v="2"/>
    <x v="6"/>
    <x v="0"/>
  </r>
  <r>
    <x v="0"/>
    <x v="7"/>
    <x v="14"/>
  </r>
  <r>
    <x v="1"/>
    <x v="7"/>
    <x v="15"/>
  </r>
  <r>
    <x v="2"/>
    <x v="7"/>
    <x v="6"/>
  </r>
  <r>
    <x v="0"/>
    <x v="8"/>
    <x v="16"/>
  </r>
  <r>
    <x v="1"/>
    <x v="8"/>
    <x v="17"/>
  </r>
  <r>
    <x v="2"/>
    <x v="8"/>
    <x v="0"/>
  </r>
  <r>
    <x v="0"/>
    <x v="9"/>
    <x v="18"/>
  </r>
  <r>
    <x v="1"/>
    <x v="9"/>
    <x v="19"/>
  </r>
  <r>
    <x v="0"/>
    <x v="10"/>
    <x v="0"/>
  </r>
  <r>
    <x v="1"/>
    <x v="10"/>
    <x v="0"/>
  </r>
  <r>
    <x v="2"/>
    <x v="10"/>
    <x v="6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</r>
  <r>
    <x v="1"/>
    <x v="0"/>
    <x v="1"/>
  </r>
  <r>
    <x v="0"/>
    <x v="1"/>
    <x v="2"/>
  </r>
  <r>
    <x v="1"/>
    <x v="1"/>
    <x v="3"/>
  </r>
  <r>
    <x v="2"/>
    <x v="1"/>
    <x v="4"/>
  </r>
  <r>
    <x v="0"/>
    <x v="2"/>
    <x v="5"/>
  </r>
  <r>
    <x v="1"/>
    <x v="2"/>
    <x v="6"/>
  </r>
  <r>
    <x v="2"/>
    <x v="2"/>
    <x v="7"/>
  </r>
  <r>
    <x v="0"/>
    <x v="3"/>
    <x v="8"/>
  </r>
  <r>
    <x v="1"/>
    <x v="3"/>
    <x v="9"/>
  </r>
  <r>
    <x v="2"/>
    <x v="3"/>
    <x v="10"/>
  </r>
  <r>
    <x v="0"/>
    <x v="4"/>
    <x v="11"/>
  </r>
  <r>
    <x v="1"/>
    <x v="4"/>
    <x v="12"/>
  </r>
  <r>
    <x v="2"/>
    <x v="4"/>
    <x v="10"/>
  </r>
  <r>
    <x v="0"/>
    <x v="5"/>
    <x v="13"/>
  </r>
  <r>
    <x v="1"/>
    <x v="5"/>
    <x v="11"/>
  </r>
  <r>
    <x v="0"/>
    <x v="6"/>
    <x v="11"/>
  </r>
  <r>
    <x v="1"/>
    <x v="6"/>
    <x v="14"/>
  </r>
  <r>
    <x v="2"/>
    <x v="6"/>
    <x v="10"/>
  </r>
  <r>
    <x v="0"/>
    <x v="7"/>
    <x v="15"/>
  </r>
  <r>
    <x v="1"/>
    <x v="7"/>
    <x v="0"/>
  </r>
  <r>
    <x v="2"/>
    <x v="7"/>
    <x v="10"/>
  </r>
  <r>
    <x v="0"/>
    <x v="8"/>
    <x v="16"/>
  </r>
  <r>
    <x v="1"/>
    <x v="8"/>
    <x v="17"/>
  </r>
  <r>
    <x v="2"/>
    <x v="8"/>
    <x v="10"/>
  </r>
  <r>
    <x v="0"/>
    <x v="9"/>
    <x v="16"/>
  </r>
  <r>
    <x v="1"/>
    <x v="9"/>
    <x v="18"/>
  </r>
  <r>
    <x v="0"/>
    <x v="10"/>
    <x v="17"/>
  </r>
  <r>
    <x v="1"/>
    <x v="10"/>
    <x v="19"/>
  </r>
  <r>
    <x v="2"/>
    <x v="10"/>
    <x v="7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</r>
  <r>
    <x v="1"/>
    <x v="0"/>
    <x v="0"/>
  </r>
  <r>
    <x v="0"/>
    <x v="1"/>
    <x v="1"/>
  </r>
  <r>
    <x v="1"/>
    <x v="1"/>
    <x v="2"/>
  </r>
  <r>
    <x v="2"/>
    <x v="1"/>
    <x v="3"/>
  </r>
  <r>
    <x v="0"/>
    <x v="2"/>
    <x v="4"/>
  </r>
  <r>
    <x v="1"/>
    <x v="2"/>
    <x v="5"/>
  </r>
  <r>
    <x v="2"/>
    <x v="2"/>
    <x v="6"/>
  </r>
  <r>
    <x v="0"/>
    <x v="3"/>
    <x v="7"/>
  </r>
  <r>
    <x v="1"/>
    <x v="3"/>
    <x v="8"/>
  </r>
  <r>
    <x v="2"/>
    <x v="3"/>
    <x v="6"/>
  </r>
  <r>
    <x v="0"/>
    <x v="4"/>
    <x v="9"/>
  </r>
  <r>
    <x v="1"/>
    <x v="4"/>
    <x v="10"/>
  </r>
  <r>
    <x v="2"/>
    <x v="4"/>
    <x v="6"/>
  </r>
  <r>
    <x v="0"/>
    <x v="5"/>
    <x v="11"/>
  </r>
  <r>
    <x v="1"/>
    <x v="5"/>
    <x v="11"/>
  </r>
  <r>
    <x v="0"/>
    <x v="6"/>
    <x v="7"/>
  </r>
  <r>
    <x v="1"/>
    <x v="6"/>
    <x v="12"/>
  </r>
  <r>
    <x v="2"/>
    <x v="6"/>
    <x v="13"/>
  </r>
  <r>
    <x v="0"/>
    <x v="7"/>
    <x v="14"/>
  </r>
  <r>
    <x v="1"/>
    <x v="7"/>
    <x v="15"/>
  </r>
  <r>
    <x v="2"/>
    <x v="7"/>
    <x v="3"/>
  </r>
  <r>
    <x v="0"/>
    <x v="8"/>
    <x v="16"/>
  </r>
  <r>
    <x v="1"/>
    <x v="8"/>
    <x v="17"/>
  </r>
  <r>
    <x v="2"/>
    <x v="8"/>
    <x v="3"/>
  </r>
  <r>
    <x v="0"/>
    <x v="9"/>
    <x v="18"/>
  </r>
  <r>
    <x v="1"/>
    <x v="9"/>
    <x v="19"/>
  </r>
  <r>
    <x v="0"/>
    <x v="10"/>
    <x v="3"/>
  </r>
  <r>
    <x v="1"/>
    <x v="10"/>
    <x v="20"/>
  </r>
  <r>
    <x v="2"/>
    <x v="10"/>
    <x v="3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</r>
  <r>
    <x v="1"/>
    <x v="0"/>
    <x v="0"/>
  </r>
  <r>
    <x v="0"/>
    <x v="1"/>
    <x v="1"/>
  </r>
  <r>
    <x v="1"/>
    <x v="1"/>
    <x v="2"/>
  </r>
  <r>
    <x v="2"/>
    <x v="1"/>
    <x v="0"/>
  </r>
  <r>
    <x v="0"/>
    <x v="2"/>
    <x v="3"/>
  </r>
  <r>
    <x v="1"/>
    <x v="2"/>
    <x v="4"/>
  </r>
  <r>
    <x v="2"/>
    <x v="2"/>
    <x v="0"/>
  </r>
  <r>
    <x v="0"/>
    <x v="3"/>
    <x v="1"/>
  </r>
  <r>
    <x v="1"/>
    <x v="3"/>
    <x v="5"/>
  </r>
  <r>
    <x v="2"/>
    <x v="3"/>
    <x v="0"/>
  </r>
  <r>
    <x v="0"/>
    <x v="4"/>
    <x v="6"/>
  </r>
  <r>
    <x v="1"/>
    <x v="4"/>
    <x v="7"/>
  </r>
  <r>
    <x v="2"/>
    <x v="4"/>
    <x v="0"/>
  </r>
  <r>
    <x v="0"/>
    <x v="5"/>
    <x v="3"/>
  </r>
  <r>
    <x v="1"/>
    <x v="5"/>
    <x v="1"/>
  </r>
  <r>
    <x v="0"/>
    <x v="6"/>
    <x v="8"/>
  </r>
  <r>
    <x v="1"/>
    <x v="6"/>
    <x v="9"/>
  </r>
  <r>
    <x v="2"/>
    <x v="6"/>
    <x v="0"/>
  </r>
  <r>
    <x v="0"/>
    <x v="7"/>
    <x v="0"/>
  </r>
  <r>
    <x v="1"/>
    <x v="7"/>
    <x v="10"/>
  </r>
  <r>
    <x v="2"/>
    <x v="7"/>
    <x v="0"/>
  </r>
  <r>
    <x v="0"/>
    <x v="8"/>
    <x v="0"/>
  </r>
  <r>
    <x v="1"/>
    <x v="8"/>
    <x v="4"/>
  </r>
  <r>
    <x v="2"/>
    <x v="8"/>
    <x v="0"/>
  </r>
  <r>
    <x v="0"/>
    <x v="9"/>
    <x v="0"/>
  </r>
  <r>
    <x v="1"/>
    <x v="9"/>
    <x v="6"/>
  </r>
  <r>
    <x v="0"/>
    <x v="10"/>
    <x v="0"/>
  </r>
  <r>
    <x v="1"/>
    <x v="10"/>
    <x v="6"/>
  </r>
  <r>
    <x v="2"/>
    <x v="10"/>
    <x v="6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</r>
  <r>
    <x v="1"/>
    <x v="0"/>
    <x v="0"/>
  </r>
  <r>
    <x v="0"/>
    <x v="1"/>
    <x v="1"/>
  </r>
  <r>
    <x v="1"/>
    <x v="1"/>
    <x v="2"/>
  </r>
  <r>
    <x v="2"/>
    <x v="1"/>
    <x v="0"/>
  </r>
  <r>
    <x v="0"/>
    <x v="2"/>
    <x v="1"/>
  </r>
  <r>
    <x v="1"/>
    <x v="2"/>
    <x v="3"/>
  </r>
  <r>
    <x v="2"/>
    <x v="2"/>
    <x v="4"/>
  </r>
  <r>
    <x v="0"/>
    <x v="3"/>
    <x v="5"/>
  </r>
  <r>
    <x v="1"/>
    <x v="3"/>
    <x v="6"/>
  </r>
  <r>
    <x v="2"/>
    <x v="3"/>
    <x v="0"/>
  </r>
  <r>
    <x v="0"/>
    <x v="4"/>
    <x v="7"/>
  </r>
  <r>
    <x v="1"/>
    <x v="4"/>
    <x v="8"/>
  </r>
  <r>
    <x v="2"/>
    <x v="4"/>
    <x v="0"/>
  </r>
  <r>
    <x v="0"/>
    <x v="5"/>
    <x v="4"/>
  </r>
  <r>
    <x v="1"/>
    <x v="5"/>
    <x v="9"/>
  </r>
  <r>
    <x v="0"/>
    <x v="6"/>
    <x v="10"/>
  </r>
  <r>
    <x v="1"/>
    <x v="6"/>
    <x v="11"/>
  </r>
  <r>
    <x v="2"/>
    <x v="6"/>
    <x v="0"/>
  </r>
  <r>
    <x v="0"/>
    <x v="7"/>
    <x v="0"/>
  </r>
  <r>
    <x v="1"/>
    <x v="7"/>
    <x v="12"/>
  </r>
  <r>
    <x v="2"/>
    <x v="7"/>
    <x v="0"/>
  </r>
  <r>
    <x v="0"/>
    <x v="8"/>
    <x v="4"/>
  </r>
  <r>
    <x v="1"/>
    <x v="8"/>
    <x v="13"/>
  </r>
  <r>
    <x v="2"/>
    <x v="8"/>
    <x v="0"/>
  </r>
  <r>
    <x v="0"/>
    <x v="9"/>
    <x v="0"/>
  </r>
  <r>
    <x v="1"/>
    <x v="9"/>
    <x v="14"/>
  </r>
  <r>
    <x v="0"/>
    <x v="10"/>
    <x v="0"/>
  </r>
  <r>
    <x v="1"/>
    <x v="10"/>
    <x v="0"/>
  </r>
  <r>
    <x v="2"/>
    <x v="10"/>
    <x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</r>
  <r>
    <x v="1"/>
    <x v="0"/>
    <x v="0"/>
  </r>
  <r>
    <x v="0"/>
    <x v="1"/>
    <x v="1"/>
  </r>
  <r>
    <x v="1"/>
    <x v="1"/>
    <x v="2"/>
  </r>
  <r>
    <x v="2"/>
    <x v="1"/>
    <x v="0"/>
  </r>
  <r>
    <x v="0"/>
    <x v="2"/>
    <x v="0"/>
  </r>
  <r>
    <x v="1"/>
    <x v="2"/>
    <x v="3"/>
  </r>
  <r>
    <x v="2"/>
    <x v="2"/>
    <x v="0"/>
  </r>
  <r>
    <x v="0"/>
    <x v="3"/>
    <x v="0"/>
  </r>
  <r>
    <x v="1"/>
    <x v="3"/>
    <x v="1"/>
  </r>
  <r>
    <x v="2"/>
    <x v="3"/>
    <x v="0"/>
  </r>
  <r>
    <x v="0"/>
    <x v="4"/>
    <x v="0"/>
  </r>
  <r>
    <x v="1"/>
    <x v="4"/>
    <x v="3"/>
  </r>
  <r>
    <x v="2"/>
    <x v="4"/>
    <x v="0"/>
  </r>
  <r>
    <x v="0"/>
    <x v="5"/>
    <x v="0"/>
  </r>
  <r>
    <x v="1"/>
    <x v="5"/>
    <x v="0"/>
  </r>
  <r>
    <x v="0"/>
    <x v="6"/>
    <x v="0"/>
  </r>
  <r>
    <x v="1"/>
    <x v="6"/>
    <x v="4"/>
  </r>
  <r>
    <x v="2"/>
    <x v="6"/>
    <x v="0"/>
  </r>
  <r>
    <x v="0"/>
    <x v="7"/>
    <x v="0"/>
  </r>
  <r>
    <x v="1"/>
    <x v="7"/>
    <x v="0"/>
  </r>
  <r>
    <x v="2"/>
    <x v="7"/>
    <x v="0"/>
  </r>
  <r>
    <x v="0"/>
    <x v="8"/>
    <x v="0"/>
  </r>
  <r>
    <x v="1"/>
    <x v="8"/>
    <x v="1"/>
  </r>
  <r>
    <x v="2"/>
    <x v="8"/>
    <x v="0"/>
  </r>
  <r>
    <x v="0"/>
    <x v="9"/>
    <x v="1"/>
  </r>
  <r>
    <x v="1"/>
    <x v="9"/>
    <x v="1"/>
  </r>
  <r>
    <x v="0"/>
    <x v="10"/>
    <x v="0"/>
  </r>
  <r>
    <x v="1"/>
    <x v="10"/>
    <x v="0"/>
  </r>
  <r>
    <x v="2"/>
    <x v="10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n v="29"/>
    <n v="937"/>
    <n v="65"/>
    <x v="0"/>
    <n v="3"/>
    <x v="0"/>
    <x v="0"/>
  </r>
  <r>
    <x v="1"/>
    <x v="0"/>
    <n v="32"/>
    <n v="926"/>
    <n v="101"/>
    <x v="1"/>
    <n v="10"/>
    <x v="1"/>
    <x v="0"/>
  </r>
  <r>
    <x v="2"/>
    <x v="0"/>
    <n v="0"/>
    <n v="1"/>
    <n v="0"/>
    <x v="2"/>
    <n v="0"/>
    <x v="2"/>
    <x v="0"/>
  </r>
  <r>
    <x v="3"/>
    <x v="0"/>
    <n v="1"/>
    <n v="28"/>
    <n v="5"/>
    <x v="2"/>
    <n v="1"/>
    <x v="2"/>
    <x v="0"/>
  </r>
  <r>
    <x v="0"/>
    <x v="1"/>
    <n v="12850"/>
    <n v="8709"/>
    <n v="585"/>
    <x v="3"/>
    <n v="226"/>
    <x v="3"/>
    <x v="1"/>
  </r>
  <r>
    <x v="1"/>
    <x v="1"/>
    <n v="17136"/>
    <n v="5781"/>
    <n v="948"/>
    <x v="4"/>
    <n v="1759"/>
    <x v="4"/>
    <x v="1"/>
  </r>
  <r>
    <x v="2"/>
    <x v="1"/>
    <n v="1"/>
    <n v="4"/>
    <n v="0"/>
    <x v="5"/>
    <n v="0"/>
    <x v="2"/>
    <x v="0"/>
  </r>
  <r>
    <x v="3"/>
    <x v="1"/>
    <n v="360"/>
    <n v="232"/>
    <n v="34"/>
    <x v="6"/>
    <n v="34"/>
    <x v="5"/>
    <x v="0"/>
  </r>
  <r>
    <x v="0"/>
    <x v="2"/>
    <n v="16110"/>
    <n v="5582"/>
    <n v="671"/>
    <x v="7"/>
    <n v="348"/>
    <x v="6"/>
    <x v="1"/>
  </r>
  <r>
    <x v="1"/>
    <x v="2"/>
    <n v="22102"/>
    <n v="3755"/>
    <n v="1200"/>
    <x v="8"/>
    <n v="3035"/>
    <x v="7"/>
    <x v="2"/>
  </r>
  <r>
    <x v="2"/>
    <x v="2"/>
    <n v="3"/>
    <n v="2"/>
    <n v="0"/>
    <x v="2"/>
    <n v="0"/>
    <x v="2"/>
    <x v="0"/>
  </r>
  <r>
    <x v="3"/>
    <x v="2"/>
    <n v="479"/>
    <n v="159"/>
    <n v="57"/>
    <x v="9"/>
    <n v="41"/>
    <x v="8"/>
    <x v="0"/>
  </r>
  <r>
    <x v="0"/>
    <x v="3"/>
    <n v="11874"/>
    <n v="3690"/>
    <n v="555"/>
    <x v="10"/>
    <n v="268"/>
    <x v="9"/>
    <x v="1"/>
  </r>
  <r>
    <x v="1"/>
    <x v="3"/>
    <n v="15116"/>
    <n v="2115"/>
    <n v="902"/>
    <x v="11"/>
    <n v="1988"/>
    <x v="10"/>
    <x v="2"/>
  </r>
  <r>
    <x v="3"/>
    <x v="3"/>
    <n v="338"/>
    <n v="94"/>
    <n v="51"/>
    <x v="12"/>
    <n v="33"/>
    <x v="8"/>
    <x v="0"/>
  </r>
  <r>
    <x v="0"/>
    <x v="4"/>
    <n v="9471"/>
    <n v="3679"/>
    <n v="520"/>
    <x v="13"/>
    <n v="203"/>
    <x v="11"/>
    <x v="0"/>
  </r>
  <r>
    <x v="1"/>
    <x v="4"/>
    <n v="11545"/>
    <n v="1537"/>
    <n v="804"/>
    <x v="14"/>
    <n v="1413"/>
    <x v="12"/>
    <x v="0"/>
  </r>
  <r>
    <x v="2"/>
    <x v="4"/>
    <n v="1"/>
    <n v="0"/>
    <n v="0"/>
    <x v="5"/>
    <n v="0"/>
    <x v="2"/>
    <x v="0"/>
  </r>
  <r>
    <x v="3"/>
    <x v="4"/>
    <n v="289"/>
    <n v="91"/>
    <n v="35"/>
    <x v="15"/>
    <n v="24"/>
    <x v="0"/>
    <x v="0"/>
  </r>
  <r>
    <x v="0"/>
    <x v="5"/>
    <n v="57"/>
    <n v="4377"/>
    <n v="283"/>
    <x v="16"/>
    <n v="53"/>
    <x v="13"/>
    <x v="0"/>
  </r>
  <r>
    <x v="1"/>
    <x v="5"/>
    <n v="142"/>
    <n v="3776"/>
    <n v="431"/>
    <x v="17"/>
    <n v="143"/>
    <x v="14"/>
    <x v="0"/>
  </r>
  <r>
    <x v="3"/>
    <x v="5"/>
    <n v="2"/>
    <n v="97"/>
    <n v="17"/>
    <x v="18"/>
    <n v="0"/>
    <x v="15"/>
    <x v="0"/>
  </r>
  <r>
    <x v="0"/>
    <x v="6"/>
    <n v="7529"/>
    <n v="3219"/>
    <n v="554"/>
    <x v="19"/>
    <n v="121"/>
    <x v="16"/>
    <x v="1"/>
  </r>
  <r>
    <x v="1"/>
    <x v="6"/>
    <n v="9980"/>
    <n v="1157"/>
    <n v="830"/>
    <x v="4"/>
    <n v="1158"/>
    <x v="17"/>
    <x v="0"/>
  </r>
  <r>
    <x v="3"/>
    <x v="6"/>
    <n v="208"/>
    <n v="58"/>
    <n v="44"/>
    <x v="20"/>
    <n v="13"/>
    <x v="0"/>
    <x v="0"/>
  </r>
  <r>
    <x v="0"/>
    <x v="7"/>
    <n v="4156"/>
    <n v="2067"/>
    <n v="405"/>
    <x v="21"/>
    <n v="38"/>
    <x v="13"/>
    <x v="0"/>
  </r>
  <r>
    <x v="1"/>
    <x v="7"/>
    <n v="5240"/>
    <n v="656"/>
    <n v="538"/>
    <x v="22"/>
    <n v="417"/>
    <x v="18"/>
    <x v="0"/>
  </r>
  <r>
    <x v="3"/>
    <x v="7"/>
    <n v="98"/>
    <n v="42"/>
    <n v="24"/>
    <x v="23"/>
    <n v="8"/>
    <x v="2"/>
    <x v="0"/>
  </r>
  <r>
    <x v="0"/>
    <x v="8"/>
    <n v="1572"/>
    <n v="968"/>
    <n v="173"/>
    <x v="24"/>
    <n v="4"/>
    <x v="0"/>
    <x v="0"/>
  </r>
  <r>
    <x v="1"/>
    <x v="8"/>
    <n v="1898"/>
    <n v="321"/>
    <n v="209"/>
    <x v="25"/>
    <n v="70"/>
    <x v="19"/>
    <x v="0"/>
  </r>
  <r>
    <x v="3"/>
    <x v="8"/>
    <n v="49"/>
    <n v="26"/>
    <n v="7"/>
    <x v="26"/>
    <n v="2"/>
    <x v="15"/>
    <x v="0"/>
  </r>
  <r>
    <x v="0"/>
    <x v="9"/>
    <n v="331"/>
    <n v="308"/>
    <n v="52"/>
    <x v="26"/>
    <n v="1"/>
    <x v="15"/>
    <x v="0"/>
  </r>
  <r>
    <x v="1"/>
    <x v="9"/>
    <n v="489"/>
    <n v="124"/>
    <n v="50"/>
    <x v="27"/>
    <n v="7"/>
    <x v="20"/>
    <x v="0"/>
  </r>
  <r>
    <x v="3"/>
    <x v="9"/>
    <n v="9"/>
    <n v="7"/>
    <n v="1"/>
    <x v="5"/>
    <n v="0"/>
    <x v="2"/>
    <x v="0"/>
  </r>
  <r>
    <x v="0"/>
    <x v="10"/>
    <n v="74"/>
    <n v="853"/>
    <n v="37"/>
    <x v="0"/>
    <n v="6"/>
    <x v="21"/>
    <x v="0"/>
  </r>
  <r>
    <x v="1"/>
    <x v="10"/>
    <n v="128"/>
    <n v="592"/>
    <n v="70"/>
    <x v="28"/>
    <n v="21"/>
    <x v="22"/>
    <x v="0"/>
  </r>
  <r>
    <x v="3"/>
    <x v="10"/>
    <n v="108"/>
    <n v="398"/>
    <n v="17"/>
    <x v="29"/>
    <n v="17"/>
    <x v="23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n v="29"/>
  </r>
  <r>
    <x v="1"/>
    <x v="0"/>
    <n v="32"/>
  </r>
  <r>
    <x v="2"/>
    <x v="0"/>
    <n v="0"/>
  </r>
  <r>
    <x v="3"/>
    <x v="0"/>
    <n v="1"/>
  </r>
  <r>
    <x v="0"/>
    <x v="1"/>
    <n v="12850"/>
  </r>
  <r>
    <x v="1"/>
    <x v="1"/>
    <n v="17136"/>
  </r>
  <r>
    <x v="2"/>
    <x v="1"/>
    <n v="1"/>
  </r>
  <r>
    <x v="3"/>
    <x v="1"/>
    <n v="360"/>
  </r>
  <r>
    <x v="0"/>
    <x v="2"/>
    <n v="16110"/>
  </r>
  <r>
    <x v="1"/>
    <x v="2"/>
    <n v="22102"/>
  </r>
  <r>
    <x v="2"/>
    <x v="2"/>
    <n v="3"/>
  </r>
  <r>
    <x v="3"/>
    <x v="2"/>
    <n v="479"/>
  </r>
  <r>
    <x v="0"/>
    <x v="3"/>
    <n v="11874"/>
  </r>
  <r>
    <x v="1"/>
    <x v="3"/>
    <n v="15116"/>
  </r>
  <r>
    <x v="3"/>
    <x v="3"/>
    <n v="338"/>
  </r>
  <r>
    <x v="0"/>
    <x v="4"/>
    <n v="9471"/>
  </r>
  <r>
    <x v="1"/>
    <x v="4"/>
    <n v="11545"/>
  </r>
  <r>
    <x v="2"/>
    <x v="4"/>
    <n v="1"/>
  </r>
  <r>
    <x v="3"/>
    <x v="4"/>
    <n v="289"/>
  </r>
  <r>
    <x v="0"/>
    <x v="5"/>
    <n v="57"/>
  </r>
  <r>
    <x v="1"/>
    <x v="5"/>
    <n v="142"/>
  </r>
  <r>
    <x v="3"/>
    <x v="5"/>
    <n v="2"/>
  </r>
  <r>
    <x v="0"/>
    <x v="6"/>
    <n v="7529"/>
  </r>
  <r>
    <x v="1"/>
    <x v="6"/>
    <n v="9980"/>
  </r>
  <r>
    <x v="3"/>
    <x v="6"/>
    <n v="208"/>
  </r>
  <r>
    <x v="0"/>
    <x v="7"/>
    <n v="4156"/>
  </r>
  <r>
    <x v="1"/>
    <x v="7"/>
    <n v="5240"/>
  </r>
  <r>
    <x v="3"/>
    <x v="7"/>
    <n v="98"/>
  </r>
  <r>
    <x v="0"/>
    <x v="8"/>
    <n v="1572"/>
  </r>
  <r>
    <x v="1"/>
    <x v="8"/>
    <n v="1898"/>
  </r>
  <r>
    <x v="3"/>
    <x v="8"/>
    <n v="49"/>
  </r>
  <r>
    <x v="0"/>
    <x v="9"/>
    <n v="331"/>
  </r>
  <r>
    <x v="1"/>
    <x v="9"/>
    <n v="489"/>
  </r>
  <r>
    <x v="3"/>
    <x v="9"/>
    <n v="9"/>
  </r>
  <r>
    <x v="0"/>
    <x v="10"/>
    <n v="74"/>
  </r>
  <r>
    <x v="1"/>
    <x v="10"/>
    <n v="128"/>
  </r>
  <r>
    <x v="3"/>
    <x v="10"/>
    <n v="108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n v="937"/>
  </r>
  <r>
    <x v="1"/>
    <x v="0"/>
    <n v="926"/>
  </r>
  <r>
    <x v="2"/>
    <x v="0"/>
    <n v="1"/>
  </r>
  <r>
    <x v="3"/>
    <x v="0"/>
    <n v="28"/>
  </r>
  <r>
    <x v="0"/>
    <x v="1"/>
    <n v="8709"/>
  </r>
  <r>
    <x v="1"/>
    <x v="1"/>
    <n v="5781"/>
  </r>
  <r>
    <x v="2"/>
    <x v="1"/>
    <n v="4"/>
  </r>
  <r>
    <x v="3"/>
    <x v="1"/>
    <n v="232"/>
  </r>
  <r>
    <x v="0"/>
    <x v="2"/>
    <n v="5582"/>
  </r>
  <r>
    <x v="1"/>
    <x v="2"/>
    <n v="3755"/>
  </r>
  <r>
    <x v="2"/>
    <x v="2"/>
    <n v="2"/>
  </r>
  <r>
    <x v="3"/>
    <x v="2"/>
    <n v="159"/>
  </r>
  <r>
    <x v="0"/>
    <x v="3"/>
    <n v="3690"/>
  </r>
  <r>
    <x v="1"/>
    <x v="3"/>
    <n v="2115"/>
  </r>
  <r>
    <x v="3"/>
    <x v="3"/>
    <n v="94"/>
  </r>
  <r>
    <x v="0"/>
    <x v="4"/>
    <n v="3679"/>
  </r>
  <r>
    <x v="1"/>
    <x v="4"/>
    <n v="1537"/>
  </r>
  <r>
    <x v="2"/>
    <x v="4"/>
    <n v="0"/>
  </r>
  <r>
    <x v="3"/>
    <x v="4"/>
    <n v="91"/>
  </r>
  <r>
    <x v="0"/>
    <x v="5"/>
    <n v="4377"/>
  </r>
  <r>
    <x v="1"/>
    <x v="5"/>
    <n v="3776"/>
  </r>
  <r>
    <x v="3"/>
    <x v="5"/>
    <n v="97"/>
  </r>
  <r>
    <x v="0"/>
    <x v="6"/>
    <n v="3219"/>
  </r>
  <r>
    <x v="1"/>
    <x v="6"/>
    <n v="1157"/>
  </r>
  <r>
    <x v="3"/>
    <x v="6"/>
    <n v="58"/>
  </r>
  <r>
    <x v="0"/>
    <x v="7"/>
    <n v="2067"/>
  </r>
  <r>
    <x v="1"/>
    <x v="7"/>
    <n v="656"/>
  </r>
  <r>
    <x v="3"/>
    <x v="7"/>
    <n v="42"/>
  </r>
  <r>
    <x v="0"/>
    <x v="8"/>
    <n v="968"/>
  </r>
  <r>
    <x v="1"/>
    <x v="8"/>
    <n v="321"/>
  </r>
  <r>
    <x v="3"/>
    <x v="8"/>
    <n v="26"/>
  </r>
  <r>
    <x v="0"/>
    <x v="9"/>
    <n v="308"/>
  </r>
  <r>
    <x v="1"/>
    <x v="9"/>
    <n v="124"/>
  </r>
  <r>
    <x v="3"/>
    <x v="9"/>
    <n v="7"/>
  </r>
  <r>
    <x v="0"/>
    <x v="10"/>
    <n v="853"/>
  </r>
  <r>
    <x v="1"/>
    <x v="10"/>
    <n v="592"/>
  </r>
  <r>
    <x v="3"/>
    <x v="10"/>
    <n v="398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n v="65"/>
  </r>
  <r>
    <x v="1"/>
    <x v="0"/>
    <n v="101"/>
  </r>
  <r>
    <x v="2"/>
    <x v="0"/>
    <n v="0"/>
  </r>
  <r>
    <x v="3"/>
    <x v="0"/>
    <n v="5"/>
  </r>
  <r>
    <x v="0"/>
    <x v="1"/>
    <n v="585"/>
  </r>
  <r>
    <x v="1"/>
    <x v="1"/>
    <n v="948"/>
  </r>
  <r>
    <x v="2"/>
    <x v="1"/>
    <n v="0"/>
  </r>
  <r>
    <x v="3"/>
    <x v="1"/>
    <n v="34"/>
  </r>
  <r>
    <x v="0"/>
    <x v="2"/>
    <n v="671"/>
  </r>
  <r>
    <x v="1"/>
    <x v="2"/>
    <n v="1200"/>
  </r>
  <r>
    <x v="2"/>
    <x v="2"/>
    <n v="0"/>
  </r>
  <r>
    <x v="3"/>
    <x v="2"/>
    <n v="57"/>
  </r>
  <r>
    <x v="0"/>
    <x v="3"/>
    <n v="555"/>
  </r>
  <r>
    <x v="1"/>
    <x v="3"/>
    <n v="902"/>
  </r>
  <r>
    <x v="3"/>
    <x v="3"/>
    <n v="51"/>
  </r>
  <r>
    <x v="0"/>
    <x v="4"/>
    <n v="520"/>
  </r>
  <r>
    <x v="1"/>
    <x v="4"/>
    <n v="804"/>
  </r>
  <r>
    <x v="2"/>
    <x v="4"/>
    <n v="0"/>
  </r>
  <r>
    <x v="3"/>
    <x v="4"/>
    <n v="35"/>
  </r>
  <r>
    <x v="0"/>
    <x v="5"/>
    <n v="283"/>
  </r>
  <r>
    <x v="1"/>
    <x v="5"/>
    <n v="431"/>
  </r>
  <r>
    <x v="3"/>
    <x v="5"/>
    <n v="17"/>
  </r>
  <r>
    <x v="0"/>
    <x v="6"/>
    <n v="554"/>
  </r>
  <r>
    <x v="1"/>
    <x v="6"/>
    <n v="830"/>
  </r>
  <r>
    <x v="3"/>
    <x v="6"/>
    <n v="44"/>
  </r>
  <r>
    <x v="0"/>
    <x v="7"/>
    <n v="405"/>
  </r>
  <r>
    <x v="1"/>
    <x v="7"/>
    <n v="538"/>
  </r>
  <r>
    <x v="3"/>
    <x v="7"/>
    <n v="24"/>
  </r>
  <r>
    <x v="0"/>
    <x v="8"/>
    <n v="173"/>
  </r>
  <r>
    <x v="1"/>
    <x v="8"/>
    <n v="209"/>
  </r>
  <r>
    <x v="3"/>
    <x v="8"/>
    <n v="7"/>
  </r>
  <r>
    <x v="0"/>
    <x v="9"/>
    <n v="52"/>
  </r>
  <r>
    <x v="1"/>
    <x v="9"/>
    <n v="50"/>
  </r>
  <r>
    <x v="3"/>
    <x v="9"/>
    <n v="1"/>
  </r>
  <r>
    <x v="0"/>
    <x v="10"/>
    <n v="37"/>
  </r>
  <r>
    <x v="1"/>
    <x v="10"/>
    <n v="70"/>
  </r>
  <r>
    <x v="3"/>
    <x v="10"/>
    <n v="17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x v="0"/>
  </r>
  <r>
    <x v="1"/>
    <x v="0"/>
    <x v="1"/>
  </r>
  <r>
    <x v="2"/>
    <x v="0"/>
    <x v="2"/>
  </r>
  <r>
    <x v="3"/>
    <x v="0"/>
    <x v="2"/>
  </r>
  <r>
    <x v="0"/>
    <x v="1"/>
    <x v="3"/>
  </r>
  <r>
    <x v="1"/>
    <x v="1"/>
    <x v="4"/>
  </r>
  <r>
    <x v="2"/>
    <x v="1"/>
    <x v="5"/>
  </r>
  <r>
    <x v="3"/>
    <x v="1"/>
    <x v="6"/>
  </r>
  <r>
    <x v="0"/>
    <x v="2"/>
    <x v="7"/>
  </r>
  <r>
    <x v="1"/>
    <x v="2"/>
    <x v="8"/>
  </r>
  <r>
    <x v="2"/>
    <x v="2"/>
    <x v="2"/>
  </r>
  <r>
    <x v="3"/>
    <x v="2"/>
    <x v="9"/>
  </r>
  <r>
    <x v="0"/>
    <x v="3"/>
    <x v="10"/>
  </r>
  <r>
    <x v="1"/>
    <x v="3"/>
    <x v="11"/>
  </r>
  <r>
    <x v="3"/>
    <x v="3"/>
    <x v="12"/>
  </r>
  <r>
    <x v="0"/>
    <x v="4"/>
    <x v="13"/>
  </r>
  <r>
    <x v="1"/>
    <x v="4"/>
    <x v="14"/>
  </r>
  <r>
    <x v="2"/>
    <x v="4"/>
    <x v="5"/>
  </r>
  <r>
    <x v="3"/>
    <x v="4"/>
    <x v="15"/>
  </r>
  <r>
    <x v="0"/>
    <x v="5"/>
    <x v="16"/>
  </r>
  <r>
    <x v="1"/>
    <x v="5"/>
    <x v="17"/>
  </r>
  <r>
    <x v="3"/>
    <x v="5"/>
    <x v="18"/>
  </r>
  <r>
    <x v="0"/>
    <x v="6"/>
    <x v="19"/>
  </r>
  <r>
    <x v="1"/>
    <x v="6"/>
    <x v="4"/>
  </r>
  <r>
    <x v="3"/>
    <x v="6"/>
    <x v="20"/>
  </r>
  <r>
    <x v="0"/>
    <x v="7"/>
    <x v="21"/>
  </r>
  <r>
    <x v="1"/>
    <x v="7"/>
    <x v="22"/>
  </r>
  <r>
    <x v="3"/>
    <x v="7"/>
    <x v="23"/>
  </r>
  <r>
    <x v="0"/>
    <x v="8"/>
    <x v="24"/>
  </r>
  <r>
    <x v="1"/>
    <x v="8"/>
    <x v="25"/>
  </r>
  <r>
    <x v="3"/>
    <x v="8"/>
    <x v="26"/>
  </r>
  <r>
    <x v="0"/>
    <x v="9"/>
    <x v="26"/>
  </r>
  <r>
    <x v="1"/>
    <x v="9"/>
    <x v="27"/>
  </r>
  <r>
    <x v="3"/>
    <x v="9"/>
    <x v="5"/>
  </r>
  <r>
    <x v="0"/>
    <x v="10"/>
    <x v="0"/>
  </r>
  <r>
    <x v="1"/>
    <x v="10"/>
    <x v="28"/>
  </r>
  <r>
    <x v="3"/>
    <x v="10"/>
    <x v="29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n v="3"/>
  </r>
  <r>
    <x v="1"/>
    <x v="0"/>
    <n v="10"/>
  </r>
  <r>
    <x v="2"/>
    <x v="0"/>
    <n v="0"/>
  </r>
  <r>
    <x v="3"/>
    <x v="0"/>
    <n v="1"/>
  </r>
  <r>
    <x v="0"/>
    <x v="1"/>
    <n v="226"/>
  </r>
  <r>
    <x v="1"/>
    <x v="1"/>
    <n v="1759"/>
  </r>
  <r>
    <x v="2"/>
    <x v="1"/>
    <n v="0"/>
  </r>
  <r>
    <x v="3"/>
    <x v="1"/>
    <n v="34"/>
  </r>
  <r>
    <x v="0"/>
    <x v="2"/>
    <n v="348"/>
  </r>
  <r>
    <x v="1"/>
    <x v="2"/>
    <n v="3035"/>
  </r>
  <r>
    <x v="2"/>
    <x v="2"/>
    <n v="0"/>
  </r>
  <r>
    <x v="3"/>
    <x v="2"/>
    <n v="41"/>
  </r>
  <r>
    <x v="0"/>
    <x v="3"/>
    <n v="268"/>
  </r>
  <r>
    <x v="1"/>
    <x v="3"/>
    <n v="1988"/>
  </r>
  <r>
    <x v="3"/>
    <x v="3"/>
    <n v="33"/>
  </r>
  <r>
    <x v="0"/>
    <x v="4"/>
    <n v="203"/>
  </r>
  <r>
    <x v="1"/>
    <x v="4"/>
    <n v="1413"/>
  </r>
  <r>
    <x v="2"/>
    <x v="4"/>
    <n v="0"/>
  </r>
  <r>
    <x v="3"/>
    <x v="4"/>
    <n v="24"/>
  </r>
  <r>
    <x v="0"/>
    <x v="5"/>
    <n v="53"/>
  </r>
  <r>
    <x v="1"/>
    <x v="5"/>
    <n v="143"/>
  </r>
  <r>
    <x v="3"/>
    <x v="5"/>
    <n v="0"/>
  </r>
  <r>
    <x v="0"/>
    <x v="6"/>
    <n v="121"/>
  </r>
  <r>
    <x v="1"/>
    <x v="6"/>
    <n v="1158"/>
  </r>
  <r>
    <x v="3"/>
    <x v="6"/>
    <n v="13"/>
  </r>
  <r>
    <x v="0"/>
    <x v="7"/>
    <n v="38"/>
  </r>
  <r>
    <x v="1"/>
    <x v="7"/>
    <n v="417"/>
  </r>
  <r>
    <x v="3"/>
    <x v="7"/>
    <n v="8"/>
  </r>
  <r>
    <x v="0"/>
    <x v="8"/>
    <n v="4"/>
  </r>
  <r>
    <x v="1"/>
    <x v="8"/>
    <n v="70"/>
  </r>
  <r>
    <x v="3"/>
    <x v="8"/>
    <n v="2"/>
  </r>
  <r>
    <x v="0"/>
    <x v="9"/>
    <n v="1"/>
  </r>
  <r>
    <x v="1"/>
    <x v="9"/>
    <n v="7"/>
  </r>
  <r>
    <x v="3"/>
    <x v="9"/>
    <n v="0"/>
  </r>
  <r>
    <x v="0"/>
    <x v="10"/>
    <n v="6"/>
  </r>
  <r>
    <x v="1"/>
    <x v="10"/>
    <n v="21"/>
  </r>
  <r>
    <x v="3"/>
    <x v="10"/>
    <n v="17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x v="0"/>
  </r>
  <r>
    <x v="1"/>
    <x v="0"/>
    <x v="1"/>
  </r>
  <r>
    <x v="2"/>
    <x v="0"/>
    <x v="2"/>
  </r>
  <r>
    <x v="3"/>
    <x v="0"/>
    <x v="2"/>
  </r>
  <r>
    <x v="0"/>
    <x v="1"/>
    <x v="3"/>
  </r>
  <r>
    <x v="1"/>
    <x v="1"/>
    <x v="4"/>
  </r>
  <r>
    <x v="2"/>
    <x v="1"/>
    <x v="2"/>
  </r>
  <r>
    <x v="3"/>
    <x v="1"/>
    <x v="5"/>
  </r>
  <r>
    <x v="0"/>
    <x v="2"/>
    <x v="6"/>
  </r>
  <r>
    <x v="1"/>
    <x v="2"/>
    <x v="7"/>
  </r>
  <r>
    <x v="2"/>
    <x v="2"/>
    <x v="2"/>
  </r>
  <r>
    <x v="3"/>
    <x v="2"/>
    <x v="8"/>
  </r>
  <r>
    <x v="0"/>
    <x v="3"/>
    <x v="9"/>
  </r>
  <r>
    <x v="1"/>
    <x v="3"/>
    <x v="10"/>
  </r>
  <r>
    <x v="3"/>
    <x v="3"/>
    <x v="8"/>
  </r>
  <r>
    <x v="0"/>
    <x v="4"/>
    <x v="11"/>
  </r>
  <r>
    <x v="1"/>
    <x v="4"/>
    <x v="12"/>
  </r>
  <r>
    <x v="2"/>
    <x v="4"/>
    <x v="2"/>
  </r>
  <r>
    <x v="3"/>
    <x v="4"/>
    <x v="0"/>
  </r>
  <r>
    <x v="0"/>
    <x v="5"/>
    <x v="13"/>
  </r>
  <r>
    <x v="1"/>
    <x v="5"/>
    <x v="14"/>
  </r>
  <r>
    <x v="3"/>
    <x v="5"/>
    <x v="15"/>
  </r>
  <r>
    <x v="0"/>
    <x v="6"/>
    <x v="16"/>
  </r>
  <r>
    <x v="1"/>
    <x v="6"/>
    <x v="17"/>
  </r>
  <r>
    <x v="3"/>
    <x v="6"/>
    <x v="0"/>
  </r>
  <r>
    <x v="0"/>
    <x v="7"/>
    <x v="13"/>
  </r>
  <r>
    <x v="1"/>
    <x v="7"/>
    <x v="18"/>
  </r>
  <r>
    <x v="3"/>
    <x v="7"/>
    <x v="2"/>
  </r>
  <r>
    <x v="0"/>
    <x v="8"/>
    <x v="0"/>
  </r>
  <r>
    <x v="1"/>
    <x v="8"/>
    <x v="19"/>
  </r>
  <r>
    <x v="3"/>
    <x v="8"/>
    <x v="15"/>
  </r>
  <r>
    <x v="0"/>
    <x v="9"/>
    <x v="15"/>
  </r>
  <r>
    <x v="1"/>
    <x v="9"/>
    <x v="20"/>
  </r>
  <r>
    <x v="3"/>
    <x v="9"/>
    <x v="2"/>
  </r>
  <r>
    <x v="0"/>
    <x v="10"/>
    <x v="21"/>
  </r>
  <r>
    <x v="1"/>
    <x v="10"/>
    <x v="22"/>
  </r>
  <r>
    <x v="3"/>
    <x v="10"/>
    <x v="23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x v="0"/>
  </r>
  <r>
    <x v="1"/>
    <x v="0"/>
    <x v="0"/>
  </r>
  <r>
    <x v="2"/>
    <x v="0"/>
    <x v="0"/>
  </r>
  <r>
    <x v="3"/>
    <x v="0"/>
    <x v="0"/>
  </r>
  <r>
    <x v="0"/>
    <x v="1"/>
    <x v="1"/>
  </r>
  <r>
    <x v="1"/>
    <x v="1"/>
    <x v="1"/>
  </r>
  <r>
    <x v="2"/>
    <x v="1"/>
    <x v="0"/>
  </r>
  <r>
    <x v="3"/>
    <x v="1"/>
    <x v="0"/>
  </r>
  <r>
    <x v="0"/>
    <x v="2"/>
    <x v="1"/>
  </r>
  <r>
    <x v="1"/>
    <x v="2"/>
    <x v="2"/>
  </r>
  <r>
    <x v="2"/>
    <x v="2"/>
    <x v="0"/>
  </r>
  <r>
    <x v="3"/>
    <x v="2"/>
    <x v="0"/>
  </r>
  <r>
    <x v="0"/>
    <x v="3"/>
    <x v="1"/>
  </r>
  <r>
    <x v="1"/>
    <x v="3"/>
    <x v="2"/>
  </r>
  <r>
    <x v="3"/>
    <x v="3"/>
    <x v="0"/>
  </r>
  <r>
    <x v="0"/>
    <x v="4"/>
    <x v="0"/>
  </r>
  <r>
    <x v="1"/>
    <x v="4"/>
    <x v="0"/>
  </r>
  <r>
    <x v="2"/>
    <x v="4"/>
    <x v="0"/>
  </r>
  <r>
    <x v="3"/>
    <x v="4"/>
    <x v="0"/>
  </r>
  <r>
    <x v="0"/>
    <x v="5"/>
    <x v="0"/>
  </r>
  <r>
    <x v="1"/>
    <x v="5"/>
    <x v="0"/>
  </r>
  <r>
    <x v="3"/>
    <x v="5"/>
    <x v="0"/>
  </r>
  <r>
    <x v="0"/>
    <x v="6"/>
    <x v="1"/>
  </r>
  <r>
    <x v="1"/>
    <x v="6"/>
    <x v="0"/>
  </r>
  <r>
    <x v="3"/>
    <x v="6"/>
    <x v="0"/>
  </r>
  <r>
    <x v="0"/>
    <x v="7"/>
    <x v="0"/>
  </r>
  <r>
    <x v="1"/>
    <x v="7"/>
    <x v="0"/>
  </r>
  <r>
    <x v="3"/>
    <x v="7"/>
    <x v="0"/>
  </r>
  <r>
    <x v="0"/>
    <x v="8"/>
    <x v="0"/>
  </r>
  <r>
    <x v="1"/>
    <x v="8"/>
    <x v="0"/>
  </r>
  <r>
    <x v="3"/>
    <x v="8"/>
    <x v="0"/>
  </r>
  <r>
    <x v="0"/>
    <x v="9"/>
    <x v="0"/>
  </r>
  <r>
    <x v="1"/>
    <x v="9"/>
    <x v="0"/>
  </r>
  <r>
    <x v="3"/>
    <x v="9"/>
    <x v="0"/>
  </r>
  <r>
    <x v="0"/>
    <x v="10"/>
    <x v="0"/>
  </r>
  <r>
    <x v="1"/>
    <x v="10"/>
    <x v="0"/>
  </r>
  <r>
    <x v="3"/>
    <x v="10"/>
    <x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6">
  <r>
    <x v="0"/>
    <x v="0"/>
    <n v="0"/>
    <n v="4"/>
    <n v="2"/>
    <n v="2"/>
    <n v="1"/>
    <x v="0"/>
    <x v="0"/>
  </r>
  <r>
    <x v="1"/>
    <x v="0"/>
    <n v="60"/>
    <n v="10"/>
    <n v="20"/>
    <n v="2"/>
    <n v="11"/>
    <x v="0"/>
    <x v="0"/>
  </r>
  <r>
    <x v="2"/>
    <x v="0"/>
    <n v="49"/>
    <n v="7"/>
    <n v="27"/>
    <n v="0"/>
    <n v="16"/>
    <x v="0"/>
    <x v="0"/>
  </r>
  <r>
    <x v="3"/>
    <x v="0"/>
    <n v="32"/>
    <n v="4"/>
    <n v="14"/>
    <n v="4"/>
    <n v="8"/>
    <x v="0"/>
    <x v="0"/>
  </r>
  <r>
    <x v="4"/>
    <x v="0"/>
    <n v="30"/>
    <n v="6"/>
    <n v="13"/>
    <n v="4"/>
    <n v="11"/>
    <x v="0"/>
    <x v="0"/>
  </r>
  <r>
    <x v="5"/>
    <x v="0"/>
    <n v="49"/>
    <n v="5"/>
    <n v="20"/>
    <n v="7"/>
    <n v="16"/>
    <x v="0"/>
    <x v="0"/>
  </r>
  <r>
    <x v="6"/>
    <x v="0"/>
    <n v="37"/>
    <n v="4"/>
    <n v="25"/>
    <n v="4"/>
    <n v="12"/>
    <x v="0"/>
    <x v="0"/>
  </r>
  <r>
    <x v="7"/>
    <x v="0"/>
    <n v="0"/>
    <n v="5"/>
    <n v="0"/>
    <n v="0"/>
    <n v="0"/>
    <x v="0"/>
    <x v="0"/>
  </r>
  <r>
    <x v="8"/>
    <x v="0"/>
    <n v="0"/>
    <n v="7"/>
    <n v="1"/>
    <n v="0"/>
    <n v="0"/>
    <x v="0"/>
    <x v="0"/>
  </r>
  <r>
    <x v="9"/>
    <x v="0"/>
    <n v="1"/>
    <n v="9"/>
    <n v="2"/>
    <n v="0"/>
    <n v="0"/>
    <x v="0"/>
    <x v="0"/>
  </r>
  <r>
    <x v="10"/>
    <x v="0"/>
    <n v="1"/>
    <n v="14"/>
    <n v="7"/>
    <n v="2"/>
    <n v="0"/>
    <x v="0"/>
    <x v="0"/>
  </r>
  <r>
    <x v="11"/>
    <x v="1"/>
    <n v="4296"/>
    <n v="1529"/>
    <n v="149"/>
    <n v="71"/>
    <n v="301"/>
    <x v="1"/>
    <x v="0"/>
  </r>
  <r>
    <x v="12"/>
    <x v="1"/>
    <n v="2025"/>
    <n v="443"/>
    <n v="168"/>
    <n v="117"/>
    <n v="153"/>
    <x v="1"/>
    <x v="0"/>
  </r>
  <r>
    <x v="7"/>
    <x v="1"/>
    <n v="5"/>
    <n v="701"/>
    <n v="47"/>
    <n v="13"/>
    <n v="11"/>
    <x v="2"/>
    <x v="0"/>
  </r>
  <r>
    <x v="8"/>
    <x v="1"/>
    <n v="8"/>
    <n v="832"/>
    <n v="44"/>
    <n v="25"/>
    <n v="11"/>
    <x v="3"/>
    <x v="0"/>
  </r>
  <r>
    <x v="9"/>
    <x v="1"/>
    <n v="10"/>
    <n v="844"/>
    <n v="50"/>
    <n v="37"/>
    <n v="12"/>
    <x v="0"/>
    <x v="0"/>
  </r>
  <r>
    <x v="13"/>
    <x v="0"/>
    <n v="56"/>
    <n v="18"/>
    <n v="20"/>
    <n v="0"/>
    <n v="16"/>
    <x v="0"/>
    <x v="0"/>
  </r>
  <r>
    <x v="14"/>
    <x v="0"/>
    <n v="54"/>
    <n v="12"/>
    <n v="23"/>
    <n v="2"/>
    <n v="13"/>
    <x v="0"/>
    <x v="0"/>
  </r>
  <r>
    <x v="15"/>
    <x v="0"/>
    <n v="0"/>
    <n v="5"/>
    <n v="2"/>
    <n v="0"/>
    <n v="0"/>
    <x v="0"/>
    <x v="0"/>
  </r>
  <r>
    <x v="16"/>
    <x v="0"/>
    <n v="38"/>
    <n v="6"/>
    <n v="19"/>
    <n v="3"/>
    <n v="9"/>
    <x v="0"/>
    <x v="0"/>
  </r>
  <r>
    <x v="17"/>
    <x v="0"/>
    <n v="36"/>
    <n v="14"/>
    <n v="20"/>
    <n v="1"/>
    <n v="5"/>
    <x v="0"/>
    <x v="0"/>
  </r>
  <r>
    <x v="18"/>
    <x v="1"/>
    <n v="2863"/>
    <n v="1745"/>
    <n v="143"/>
    <n v="124"/>
    <n v="106"/>
    <x v="4"/>
    <x v="0"/>
  </r>
  <r>
    <x v="19"/>
    <x v="1"/>
    <n v="4136"/>
    <n v="1047"/>
    <n v="204"/>
    <n v="118"/>
    <n v="363"/>
    <x v="5"/>
    <x v="0"/>
  </r>
  <r>
    <x v="20"/>
    <x v="1"/>
    <n v="4025"/>
    <n v="1108"/>
    <n v="194"/>
    <n v="135"/>
    <n v="372"/>
    <x v="6"/>
    <x v="0"/>
  </r>
  <r>
    <x v="13"/>
    <x v="1"/>
    <n v="3943"/>
    <n v="976"/>
    <n v="191"/>
    <n v="154"/>
    <n v="354"/>
    <x v="7"/>
    <x v="1"/>
  </r>
  <r>
    <x v="21"/>
    <x v="1"/>
    <n v="3756"/>
    <n v="875"/>
    <n v="188"/>
    <n v="130"/>
    <n v="324"/>
    <x v="8"/>
    <x v="0"/>
  </r>
  <r>
    <x v="22"/>
    <x v="1"/>
    <n v="2930"/>
    <n v="654"/>
    <n v="141"/>
    <n v="114"/>
    <n v="245"/>
    <x v="9"/>
    <x v="2"/>
  </r>
  <r>
    <x v="23"/>
    <x v="1"/>
    <n v="2695"/>
    <n v="573"/>
    <n v="154"/>
    <n v="104"/>
    <n v="218"/>
    <x v="1"/>
    <x v="0"/>
  </r>
  <r>
    <x v="24"/>
    <x v="1"/>
    <n v="2073"/>
    <n v="490"/>
    <n v="104"/>
    <n v="107"/>
    <n v="155"/>
    <x v="1"/>
    <x v="0"/>
  </r>
  <r>
    <x v="25"/>
    <x v="1"/>
    <n v="2287"/>
    <n v="546"/>
    <n v="133"/>
    <n v="133"/>
    <n v="200"/>
    <x v="1"/>
    <x v="0"/>
  </r>
  <r>
    <x v="26"/>
    <x v="0"/>
    <n v="0"/>
    <n v="9"/>
    <n v="3"/>
    <n v="0"/>
    <n v="1"/>
    <x v="0"/>
    <x v="0"/>
  </r>
  <r>
    <x v="27"/>
    <x v="0"/>
    <n v="41"/>
    <n v="13"/>
    <n v="23"/>
    <n v="4"/>
    <n v="11"/>
    <x v="0"/>
    <x v="0"/>
  </r>
  <r>
    <x v="28"/>
    <x v="0"/>
    <n v="51"/>
    <n v="6"/>
    <n v="19"/>
    <n v="1"/>
    <n v="12"/>
    <x v="0"/>
    <x v="0"/>
  </r>
  <r>
    <x v="29"/>
    <x v="0"/>
    <n v="30"/>
    <n v="6"/>
    <n v="18"/>
    <n v="1"/>
    <n v="8"/>
    <x v="10"/>
    <x v="0"/>
  </r>
  <r>
    <x v="30"/>
    <x v="0"/>
    <n v="34"/>
    <n v="3"/>
    <n v="21"/>
    <n v="3"/>
    <n v="3"/>
    <x v="0"/>
    <x v="0"/>
  </r>
  <r>
    <x v="31"/>
    <x v="1"/>
    <n v="13"/>
    <n v="842"/>
    <n v="57"/>
    <n v="43"/>
    <n v="19"/>
    <x v="11"/>
    <x v="0"/>
  </r>
  <r>
    <x v="32"/>
    <x v="1"/>
    <n v="4259"/>
    <n v="1674"/>
    <n v="165"/>
    <n v="96"/>
    <n v="239"/>
    <x v="7"/>
    <x v="0"/>
  </r>
  <r>
    <x v="27"/>
    <x v="1"/>
    <n v="2785"/>
    <n v="587"/>
    <n v="157"/>
    <n v="108"/>
    <n v="245"/>
    <x v="12"/>
    <x v="0"/>
  </r>
  <r>
    <x v="28"/>
    <x v="1"/>
    <n v="2802"/>
    <n v="605"/>
    <n v="176"/>
    <n v="107"/>
    <n v="212"/>
    <x v="1"/>
    <x v="2"/>
  </r>
  <r>
    <x v="33"/>
    <x v="1"/>
    <n v="2211"/>
    <n v="541"/>
    <n v="130"/>
    <n v="74"/>
    <n v="153"/>
    <x v="13"/>
    <x v="0"/>
  </r>
  <r>
    <x v="15"/>
    <x v="1"/>
    <n v="4"/>
    <n v="647"/>
    <n v="38"/>
    <n v="14"/>
    <n v="2"/>
    <x v="2"/>
    <x v="0"/>
  </r>
  <r>
    <x v="30"/>
    <x v="1"/>
    <n v="1926"/>
    <n v="524"/>
    <n v="163"/>
    <n v="133"/>
    <n v="127"/>
    <x v="14"/>
    <x v="0"/>
  </r>
  <r>
    <x v="34"/>
    <x v="1"/>
    <n v="7"/>
    <n v="774"/>
    <n v="52"/>
    <n v="14"/>
    <n v="5"/>
    <x v="15"/>
    <x v="0"/>
  </r>
  <r>
    <x v="35"/>
    <x v="0"/>
    <n v="0"/>
    <n v="16"/>
    <n v="6"/>
    <n v="0"/>
    <n v="0"/>
    <x v="0"/>
    <x v="0"/>
  </r>
  <r>
    <x v="11"/>
    <x v="0"/>
    <n v="74"/>
    <n v="22"/>
    <n v="9"/>
    <n v="0"/>
    <n v="19"/>
    <x v="0"/>
    <x v="0"/>
  </r>
  <r>
    <x v="36"/>
    <x v="0"/>
    <n v="64"/>
    <n v="11"/>
    <n v="35"/>
    <n v="1"/>
    <n v="14"/>
    <x v="2"/>
    <x v="0"/>
  </r>
  <r>
    <x v="26"/>
    <x v="1"/>
    <n v="17"/>
    <n v="822"/>
    <n v="85"/>
    <n v="77"/>
    <n v="21"/>
    <x v="16"/>
    <x v="0"/>
  </r>
  <r>
    <x v="29"/>
    <x v="1"/>
    <n v="2103"/>
    <n v="519"/>
    <n v="127"/>
    <n v="93"/>
    <n v="170"/>
    <x v="1"/>
    <x v="0"/>
  </r>
  <r>
    <x v="37"/>
    <x v="1"/>
    <n v="1849"/>
    <n v="489"/>
    <n v="160"/>
    <n v="120"/>
    <n v="133"/>
    <x v="1"/>
    <x v="0"/>
  </r>
  <r>
    <x v="31"/>
    <x v="0"/>
    <n v="0"/>
    <n v="5"/>
    <n v="2"/>
    <n v="0"/>
    <n v="0"/>
    <x v="0"/>
    <x v="0"/>
  </r>
  <r>
    <x v="32"/>
    <x v="0"/>
    <n v="57"/>
    <n v="22"/>
    <n v="5"/>
    <n v="0"/>
    <n v="15"/>
    <x v="0"/>
    <x v="0"/>
  </r>
  <r>
    <x v="33"/>
    <x v="0"/>
    <n v="27"/>
    <n v="7"/>
    <n v="15"/>
    <n v="2"/>
    <n v="12"/>
    <x v="0"/>
    <x v="0"/>
  </r>
  <r>
    <x v="0"/>
    <x v="1"/>
    <n v="52"/>
    <n v="886"/>
    <n v="112"/>
    <n v="193"/>
    <n v="51"/>
    <x v="7"/>
    <x v="0"/>
  </r>
  <r>
    <x v="1"/>
    <x v="1"/>
    <n v="4305"/>
    <n v="1200"/>
    <n v="167"/>
    <n v="121"/>
    <n v="387"/>
    <x v="17"/>
    <x v="2"/>
  </r>
  <r>
    <x v="14"/>
    <x v="1"/>
    <n v="3376"/>
    <n v="743"/>
    <n v="167"/>
    <n v="117"/>
    <n v="285"/>
    <x v="18"/>
    <x v="0"/>
  </r>
  <r>
    <x v="3"/>
    <x v="1"/>
    <n v="2376"/>
    <n v="532"/>
    <n v="122"/>
    <n v="94"/>
    <n v="183"/>
    <x v="19"/>
    <x v="0"/>
  </r>
  <r>
    <x v="4"/>
    <x v="1"/>
    <n v="2125"/>
    <n v="497"/>
    <n v="118"/>
    <n v="104"/>
    <n v="155"/>
    <x v="20"/>
    <x v="0"/>
  </r>
  <r>
    <x v="16"/>
    <x v="1"/>
    <n v="2028"/>
    <n v="572"/>
    <n v="149"/>
    <n v="123"/>
    <n v="162"/>
    <x v="21"/>
    <x v="0"/>
  </r>
  <r>
    <x v="17"/>
    <x v="1"/>
    <n v="1994"/>
    <n v="478"/>
    <n v="141"/>
    <n v="117"/>
    <n v="161"/>
    <x v="14"/>
    <x v="0"/>
  </r>
  <r>
    <x v="38"/>
    <x v="0"/>
    <n v="0"/>
    <n v="3"/>
    <n v="0"/>
    <n v="1"/>
    <n v="0"/>
    <x v="0"/>
    <x v="0"/>
  </r>
  <r>
    <x v="39"/>
    <x v="0"/>
    <n v="3"/>
    <n v="7"/>
    <n v="2"/>
    <n v="3"/>
    <n v="3"/>
    <x v="0"/>
    <x v="0"/>
  </r>
  <r>
    <x v="40"/>
    <x v="0"/>
    <n v="20"/>
    <n v="19"/>
    <n v="6"/>
    <n v="2"/>
    <n v="2"/>
    <x v="0"/>
    <x v="0"/>
  </r>
  <r>
    <x v="41"/>
    <x v="0"/>
    <n v="57"/>
    <n v="22"/>
    <n v="13"/>
    <n v="2"/>
    <n v="10"/>
    <x v="10"/>
    <x v="0"/>
  </r>
  <r>
    <x v="42"/>
    <x v="0"/>
    <n v="70"/>
    <n v="12"/>
    <n v="25"/>
    <n v="1"/>
    <n v="21"/>
    <x v="0"/>
    <x v="0"/>
  </r>
  <r>
    <x v="43"/>
    <x v="0"/>
    <n v="51"/>
    <n v="13"/>
    <n v="25"/>
    <n v="2"/>
    <n v="12"/>
    <x v="0"/>
    <x v="0"/>
  </r>
  <r>
    <x v="44"/>
    <x v="0"/>
    <n v="51"/>
    <n v="9"/>
    <n v="23"/>
    <n v="3"/>
    <n v="13"/>
    <x v="0"/>
    <x v="0"/>
  </r>
  <r>
    <x v="45"/>
    <x v="0"/>
    <n v="37"/>
    <n v="5"/>
    <n v="18"/>
    <n v="2"/>
    <n v="17"/>
    <x v="0"/>
    <x v="0"/>
  </r>
  <r>
    <x v="46"/>
    <x v="0"/>
    <n v="30"/>
    <n v="9"/>
    <n v="11"/>
    <n v="2"/>
    <n v="8"/>
    <x v="0"/>
    <x v="0"/>
  </r>
  <r>
    <x v="47"/>
    <x v="0"/>
    <n v="39"/>
    <n v="8"/>
    <n v="21"/>
    <n v="1"/>
    <n v="13"/>
    <x v="0"/>
    <x v="0"/>
  </r>
  <r>
    <x v="48"/>
    <x v="0"/>
    <n v="43"/>
    <n v="3"/>
    <n v="21"/>
    <n v="2"/>
    <n v="15"/>
    <x v="0"/>
    <x v="0"/>
  </r>
  <r>
    <x v="35"/>
    <x v="1"/>
    <n v="62"/>
    <n v="1892"/>
    <n v="171"/>
    <n v="25"/>
    <n v="14"/>
    <x v="3"/>
    <x v="0"/>
  </r>
  <r>
    <x v="38"/>
    <x v="1"/>
    <n v="16"/>
    <n v="853"/>
    <n v="104"/>
    <n v="132"/>
    <n v="22"/>
    <x v="3"/>
    <x v="0"/>
  </r>
  <r>
    <x v="39"/>
    <x v="1"/>
    <n v="138"/>
    <n v="1081"/>
    <n v="139"/>
    <n v="205"/>
    <n v="57"/>
    <x v="22"/>
    <x v="0"/>
  </r>
  <r>
    <x v="40"/>
    <x v="1"/>
    <n v="1459"/>
    <n v="1590"/>
    <n v="151"/>
    <n v="184"/>
    <n v="88"/>
    <x v="23"/>
    <x v="0"/>
  </r>
  <r>
    <x v="41"/>
    <x v="1"/>
    <n v="4288"/>
    <n v="1447"/>
    <n v="146"/>
    <n v="104"/>
    <n v="316"/>
    <x v="24"/>
    <x v="0"/>
  </r>
  <r>
    <x v="42"/>
    <x v="1"/>
    <n v="4136"/>
    <n v="908"/>
    <n v="219"/>
    <n v="135"/>
    <n v="376"/>
    <x v="7"/>
    <x v="0"/>
  </r>
  <r>
    <x v="2"/>
    <x v="1"/>
    <n v="2966"/>
    <n v="628"/>
    <n v="172"/>
    <n v="114"/>
    <n v="279"/>
    <x v="18"/>
    <x v="0"/>
  </r>
  <r>
    <x v="45"/>
    <x v="1"/>
    <n v="2561"/>
    <n v="521"/>
    <n v="135"/>
    <n v="101"/>
    <n v="204"/>
    <x v="25"/>
    <x v="0"/>
  </r>
  <r>
    <x v="46"/>
    <x v="1"/>
    <n v="2319"/>
    <n v="533"/>
    <n v="127"/>
    <n v="99"/>
    <n v="167"/>
    <x v="14"/>
    <x v="0"/>
  </r>
  <r>
    <x v="5"/>
    <x v="1"/>
    <n v="2050"/>
    <n v="544"/>
    <n v="158"/>
    <n v="119"/>
    <n v="154"/>
    <x v="23"/>
    <x v="0"/>
  </r>
  <r>
    <x v="6"/>
    <x v="1"/>
    <n v="2009"/>
    <n v="463"/>
    <n v="141"/>
    <n v="140"/>
    <n v="160"/>
    <x v="21"/>
    <x v="0"/>
  </r>
  <r>
    <x v="10"/>
    <x v="1"/>
    <n v="311"/>
    <n v="1845"/>
    <n v="124"/>
    <n v="51"/>
    <n v="44"/>
    <x v="26"/>
    <x v="0"/>
  </r>
  <r>
    <x v="49"/>
    <x v="0"/>
    <n v="3"/>
    <n v="7"/>
    <n v="1"/>
    <n v="1"/>
    <n v="3"/>
    <x v="0"/>
    <x v="0"/>
  </r>
  <r>
    <x v="50"/>
    <x v="0"/>
    <n v="6"/>
    <n v="19"/>
    <n v="2"/>
    <n v="3"/>
    <n v="2"/>
    <x v="0"/>
    <x v="0"/>
  </r>
  <r>
    <x v="51"/>
    <x v="0"/>
    <n v="58"/>
    <n v="28"/>
    <n v="7"/>
    <n v="1"/>
    <n v="6"/>
    <x v="10"/>
    <x v="0"/>
  </r>
  <r>
    <x v="52"/>
    <x v="0"/>
    <n v="74"/>
    <n v="16"/>
    <n v="19"/>
    <n v="1"/>
    <n v="17"/>
    <x v="0"/>
    <x v="0"/>
  </r>
  <r>
    <x v="53"/>
    <x v="0"/>
    <n v="72"/>
    <n v="11"/>
    <n v="18"/>
    <n v="1"/>
    <n v="13"/>
    <x v="0"/>
    <x v="0"/>
  </r>
  <r>
    <x v="54"/>
    <x v="0"/>
    <n v="76"/>
    <n v="11"/>
    <n v="32"/>
    <n v="3"/>
    <n v="23"/>
    <x v="0"/>
    <x v="0"/>
  </r>
  <r>
    <x v="21"/>
    <x v="0"/>
    <n v="56"/>
    <n v="10"/>
    <n v="21"/>
    <n v="1"/>
    <n v="17"/>
    <x v="0"/>
    <x v="0"/>
  </r>
  <r>
    <x v="22"/>
    <x v="0"/>
    <n v="52"/>
    <n v="6"/>
    <n v="22"/>
    <n v="0"/>
    <n v="13"/>
    <x v="0"/>
    <x v="0"/>
  </r>
  <r>
    <x v="55"/>
    <x v="0"/>
    <n v="42"/>
    <n v="10"/>
    <n v="32"/>
    <n v="2"/>
    <n v="13"/>
    <x v="0"/>
    <x v="0"/>
  </r>
  <r>
    <x v="56"/>
    <x v="0"/>
    <n v="29"/>
    <n v="5"/>
    <n v="14"/>
    <n v="2"/>
    <n v="9"/>
    <x v="0"/>
    <x v="0"/>
  </r>
  <r>
    <x v="25"/>
    <x v="0"/>
    <n v="34"/>
    <n v="6"/>
    <n v="18"/>
    <n v="2"/>
    <n v="11"/>
    <x v="0"/>
    <x v="0"/>
  </r>
  <r>
    <x v="12"/>
    <x v="0"/>
    <n v="30"/>
    <n v="3"/>
    <n v="26"/>
    <n v="5"/>
    <n v="10"/>
    <x v="0"/>
    <x v="0"/>
  </r>
  <r>
    <x v="57"/>
    <x v="0"/>
    <n v="456"/>
    <n v="94"/>
    <n v="321"/>
    <n v="46"/>
    <n v="92"/>
    <x v="3"/>
    <x v="0"/>
  </r>
  <r>
    <x v="34"/>
    <x v="0"/>
    <n v="0"/>
    <n v="7"/>
    <n v="1"/>
    <n v="1"/>
    <n v="1"/>
    <x v="0"/>
    <x v="0"/>
  </r>
  <r>
    <x v="49"/>
    <x v="1"/>
    <n v="69"/>
    <n v="1050"/>
    <n v="142"/>
    <n v="241"/>
    <n v="42"/>
    <x v="19"/>
    <x v="0"/>
  </r>
  <r>
    <x v="50"/>
    <x v="1"/>
    <n v="715"/>
    <n v="1369"/>
    <n v="169"/>
    <n v="184"/>
    <n v="70"/>
    <x v="17"/>
    <x v="0"/>
  </r>
  <r>
    <x v="51"/>
    <x v="1"/>
    <n v="3844"/>
    <n v="1796"/>
    <n v="127"/>
    <n v="116"/>
    <n v="203"/>
    <x v="7"/>
    <x v="0"/>
  </r>
  <r>
    <x v="52"/>
    <x v="1"/>
    <n v="4255"/>
    <n v="1323"/>
    <n v="193"/>
    <n v="98"/>
    <n v="319"/>
    <x v="23"/>
    <x v="0"/>
  </r>
  <r>
    <x v="53"/>
    <x v="1"/>
    <n v="4232"/>
    <n v="1172"/>
    <n v="185"/>
    <n v="113"/>
    <n v="320"/>
    <x v="17"/>
    <x v="1"/>
  </r>
  <r>
    <x v="54"/>
    <x v="1"/>
    <n v="4204"/>
    <n v="1087"/>
    <n v="203"/>
    <n v="138"/>
    <n v="357"/>
    <x v="8"/>
    <x v="0"/>
  </r>
  <r>
    <x v="43"/>
    <x v="1"/>
    <n v="3549"/>
    <n v="818"/>
    <n v="205"/>
    <n v="127"/>
    <n v="314"/>
    <x v="22"/>
    <x v="0"/>
  </r>
  <r>
    <x v="36"/>
    <x v="1"/>
    <n v="3267"/>
    <n v="738"/>
    <n v="191"/>
    <n v="119"/>
    <n v="292"/>
    <x v="22"/>
    <x v="0"/>
  </r>
  <r>
    <x v="44"/>
    <x v="1"/>
    <n v="3159"/>
    <n v="629"/>
    <n v="182"/>
    <n v="132"/>
    <n v="296"/>
    <x v="17"/>
    <x v="2"/>
  </r>
  <r>
    <x v="55"/>
    <x v="1"/>
    <n v="2735"/>
    <n v="638"/>
    <n v="142"/>
    <n v="109"/>
    <n v="240"/>
    <x v="14"/>
    <x v="0"/>
  </r>
  <r>
    <x v="56"/>
    <x v="1"/>
    <n v="2175"/>
    <n v="539"/>
    <n v="119"/>
    <n v="95"/>
    <n v="149"/>
    <x v="27"/>
    <x v="0"/>
  </r>
  <r>
    <x v="47"/>
    <x v="1"/>
    <n v="2200"/>
    <n v="563"/>
    <n v="157"/>
    <n v="123"/>
    <n v="170"/>
    <x v="20"/>
    <x v="0"/>
  </r>
  <r>
    <x v="48"/>
    <x v="1"/>
    <n v="2055"/>
    <n v="496"/>
    <n v="164"/>
    <n v="122"/>
    <n v="172"/>
    <x v="21"/>
    <x v="0"/>
  </r>
  <r>
    <x v="57"/>
    <x v="1"/>
    <n v="21758"/>
    <n v="6556"/>
    <n v="2114"/>
    <n v="1369"/>
    <n v="1105"/>
    <x v="28"/>
    <x v="2"/>
  </r>
  <r>
    <x v="18"/>
    <x v="0"/>
    <n v="39"/>
    <n v="23"/>
    <n v="8"/>
    <n v="0"/>
    <n v="4"/>
    <x v="2"/>
    <x v="0"/>
  </r>
  <r>
    <x v="19"/>
    <x v="0"/>
    <n v="70"/>
    <n v="19"/>
    <n v="23"/>
    <n v="1"/>
    <n v="15"/>
    <x v="2"/>
    <x v="0"/>
  </r>
  <r>
    <x v="20"/>
    <x v="0"/>
    <n v="64"/>
    <n v="14"/>
    <n v="17"/>
    <n v="0"/>
    <n v="12"/>
    <x v="0"/>
    <x v="0"/>
  </r>
  <r>
    <x v="23"/>
    <x v="0"/>
    <n v="35"/>
    <n v="5"/>
    <n v="21"/>
    <n v="3"/>
    <n v="8"/>
    <x v="2"/>
    <x v="0"/>
  </r>
  <r>
    <x v="24"/>
    <x v="0"/>
    <n v="33"/>
    <n v="5"/>
    <n v="9"/>
    <n v="3"/>
    <n v="15"/>
    <x v="0"/>
    <x v="0"/>
  </r>
  <r>
    <x v="37"/>
    <x v="0"/>
    <n v="40"/>
    <n v="2"/>
    <n v="21"/>
    <n v="0"/>
    <n v="8"/>
    <x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009802-C666-41DE-A1CA-7E1D32951C32}" name="PivotTable1" cacheId="43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Age" colHeaderCaption=" " fieldListSortAscending="1">
  <location ref="A3:V17" firstHeaderRow="1" firstDataRow="3" firstDataCol="1"/>
  <pivotFields count="9">
    <pivotField axis="axisCol" subtotalTop="0" showAll="0" defaultSubtotal="0">
      <items count="3">
        <item x="1"/>
        <item x="0"/>
        <item n="Not stated" x="2"/>
      </items>
    </pivotField>
    <pivotField axis="axisRow" subtotalTop="0" showAll="0" defaultSubtotal="0">
      <items count="11">
        <item x="0"/>
        <item x="5"/>
        <item x="1"/>
        <item x="2"/>
        <item x="3"/>
        <item x="4"/>
        <item x="6"/>
        <item x="7"/>
        <item x="8"/>
        <item x="9"/>
        <item x="10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2">
    <field x="-2"/>
    <field x="0"/>
  </colFields>
  <colItems count="21">
    <i>
      <x/>
      <x/>
    </i>
    <i r="1">
      <x v="1"/>
    </i>
    <i r="1">
      <x v="2"/>
    </i>
    <i i="1">
      <x v="1"/>
      <x/>
    </i>
    <i r="1" i="1">
      <x v="1"/>
    </i>
    <i r="1" i="1">
      <x v="2"/>
    </i>
    <i i="2">
      <x v="2"/>
      <x/>
    </i>
    <i r="1" i="2">
      <x v="1"/>
    </i>
    <i r="1" i="2">
      <x v="2"/>
    </i>
    <i i="3">
      <x v="3"/>
      <x/>
    </i>
    <i r="1" i="3">
      <x v="1"/>
    </i>
    <i r="1" i="3">
      <x v="2"/>
    </i>
    <i i="4">
      <x v="4"/>
      <x/>
    </i>
    <i r="1" i="4">
      <x v="1"/>
    </i>
    <i r="1" i="4">
      <x v="2"/>
    </i>
    <i i="5">
      <x v="5"/>
      <x/>
    </i>
    <i r="1" i="5">
      <x v="1"/>
    </i>
    <i r="1" i="5">
      <x v="2"/>
    </i>
    <i i="6">
      <x v="6"/>
      <x/>
    </i>
    <i r="1" i="6">
      <x v="1"/>
    </i>
    <i r="1" i="6">
      <x v="2"/>
    </i>
  </colItems>
  <dataFields count="7">
    <dataField name="Driver" fld="2" baseField="1" baseItem="6" numFmtId="3"/>
    <dataField name="Passenger" fld="3" baseField="1" baseItem="6" numFmtId="3"/>
    <dataField name="Pedestrian" fld="4" baseField="1" baseItem="6" numFmtId="3"/>
    <dataField name="Bicyclist" fld="5" baseField="1" baseItem="6" numFmtId="3"/>
    <dataField name="Motorcyclist*" fld="6" baseField="1" baseItem="6" numFmtId="3"/>
    <dataField name="Other" fld="7" baseField="1" baseItem="6" numFmtId="3"/>
    <dataField name="Operator" fld="8" baseField="1" baseItem="6" numFmtId="3"/>
  </dataFields>
  <formats count="49">
    <format dxfId="341">
      <pivotArea type="all" dataOnly="0" outline="0" fieldPosition="0"/>
    </format>
    <format dxfId="340">
      <pivotArea outline="0" collapsedLevelsAreSubtotals="1" fieldPosition="0"/>
    </format>
    <format dxfId="339">
      <pivotArea type="origin" dataOnly="0" labelOnly="1" outline="0" fieldPosition="0"/>
    </format>
    <format dxfId="338">
      <pivotArea field="-2" type="button" dataOnly="0" labelOnly="1" outline="0" axis="axisCol" fieldPosition="0"/>
    </format>
    <format dxfId="337">
      <pivotArea type="topRight" dataOnly="0" labelOnly="1" outline="0" fieldPosition="0"/>
    </format>
    <format dxfId="336">
      <pivotArea field="1" type="button" dataOnly="0" labelOnly="1" outline="0" axis="axisRow" fieldPosition="0"/>
    </format>
    <format dxfId="335">
      <pivotArea dataOnly="0" labelOnly="1" fieldPosition="0">
        <references count="1">
          <reference field="1" count="0"/>
        </references>
      </pivotArea>
    </format>
    <format dxfId="334">
      <pivotArea type="all" dataOnly="0" outline="0" fieldPosition="0"/>
    </format>
    <format dxfId="333">
      <pivotArea outline="0" collapsedLevelsAreSubtotals="1" fieldPosition="0"/>
    </format>
    <format dxfId="332">
      <pivotArea type="origin" dataOnly="0" labelOnly="1" outline="0" fieldPosition="0"/>
    </format>
    <format dxfId="331">
      <pivotArea field="-2" type="button" dataOnly="0" labelOnly="1" outline="0" axis="axisCol" fieldPosition="0"/>
    </format>
    <format dxfId="330">
      <pivotArea type="topRight" dataOnly="0" labelOnly="1" outline="0" fieldPosition="0"/>
    </format>
    <format dxfId="329">
      <pivotArea field="1" type="button" dataOnly="0" labelOnly="1" outline="0" axis="axisRow" fieldPosition="0"/>
    </format>
    <format dxfId="328">
      <pivotArea dataOnly="0" labelOnly="1" fieldPosition="0">
        <references count="1">
          <reference field="1" count="0"/>
        </references>
      </pivotArea>
    </format>
    <format dxfId="327">
      <pivotArea dataOnly="0" labelOnly="1" grandRow="1" outline="0" fieldPosition="0"/>
    </format>
    <format dxfId="326">
      <pivotArea type="all" dataOnly="0" outline="0" fieldPosition="0"/>
    </format>
    <format dxfId="325">
      <pivotArea outline="0" collapsedLevelsAreSubtotals="1" fieldPosition="0"/>
    </format>
    <format dxfId="324">
      <pivotArea type="origin" dataOnly="0" labelOnly="1" outline="0" fieldPosition="0"/>
    </format>
    <format dxfId="323">
      <pivotArea field="-2" type="button" dataOnly="0" labelOnly="1" outline="0" axis="axisCol" fieldPosition="0"/>
    </format>
    <format dxfId="322">
      <pivotArea type="topRight" dataOnly="0" labelOnly="1" outline="0" fieldPosition="0"/>
    </format>
    <format dxfId="321">
      <pivotArea field="1" type="button" dataOnly="0" labelOnly="1" outline="0" axis="axisRow" fieldPosition="0"/>
    </format>
    <format dxfId="320">
      <pivotArea dataOnly="0" labelOnly="1" fieldPosition="0">
        <references count="1">
          <reference field="1" count="0"/>
        </references>
      </pivotArea>
    </format>
    <format dxfId="319">
      <pivotArea dataOnly="0" labelOnly="1" grandRow="1" outline="0" fieldPosition="0"/>
    </format>
    <format dxfId="318">
      <pivotArea grandRow="1" outline="0" collapsedLevelsAreSubtotals="1" fieldPosition="0"/>
    </format>
    <format dxfId="317">
      <pivotArea grandRow="1" outline="0" collapsedLevelsAreSubtotals="1" fieldPosition="0"/>
    </format>
    <format dxfId="316">
      <pivotArea field="1" type="button" dataOnly="0" labelOnly="1" outline="0" axis="axisRow" fieldPosition="0"/>
    </format>
    <format dxfId="315">
      <pivotArea grandRow="1" outline="0" collapsedLevelsAreSubtotals="1" fieldPosition="0"/>
    </format>
    <format dxfId="314">
      <pivotArea type="topRight" dataOnly="0" labelOnly="1" outline="0" offset="R1" fieldPosition="0"/>
    </format>
    <format dxfId="313">
      <pivotArea type="topRight" dataOnly="0" labelOnly="1" outline="0" offset="M1" fieldPosition="0"/>
    </format>
    <format dxfId="312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311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310">
      <pivotArea outline="0" collapsedLevelsAreSubtotals="1" fieldPosition="0">
        <references count="2">
          <reference field="4294967294" count="1" selected="0">
            <x v="6"/>
          </reference>
          <reference field="0" count="1" selected="0">
            <x v="2"/>
          </reference>
        </references>
      </pivotArea>
    </format>
    <format dxfId="309">
      <pivotArea type="topRight" dataOnly="0" labelOnly="1" outline="0" offset="S1" fieldPosition="0"/>
    </format>
    <format dxfId="308">
      <pivotArea dataOnly="0" labelOnly="1" outline="0" offset="IV256" fieldPosition="0">
        <references count="1">
          <reference field="4294967294" count="1">
            <x v="6"/>
          </reference>
        </references>
      </pivotArea>
    </format>
    <format dxfId="307">
      <pivotArea dataOnly="0" labelOnly="1" fieldPosition="0">
        <references count="2">
          <reference field="4294967294" count="1" selected="0">
            <x v="6"/>
          </reference>
          <reference field="0" count="1">
            <x v="2"/>
          </reference>
        </references>
      </pivotArea>
    </format>
    <format dxfId="306">
      <pivotArea outline="0" fieldPosition="0">
        <references count="1">
          <reference field="4294967294" count="1">
            <x v="0"/>
          </reference>
        </references>
      </pivotArea>
    </format>
    <format dxfId="305">
      <pivotArea outline="0" fieldPosition="0">
        <references count="1">
          <reference field="4294967294" count="1">
            <x v="1"/>
          </reference>
        </references>
      </pivotArea>
    </format>
    <format dxfId="304">
      <pivotArea outline="0" fieldPosition="0">
        <references count="1">
          <reference field="4294967294" count="1">
            <x v="2"/>
          </reference>
        </references>
      </pivotArea>
    </format>
    <format dxfId="303">
      <pivotArea outline="0" fieldPosition="0">
        <references count="1">
          <reference field="4294967294" count="1">
            <x v="3"/>
          </reference>
        </references>
      </pivotArea>
    </format>
    <format dxfId="302">
      <pivotArea outline="0" fieldPosition="0">
        <references count="1">
          <reference field="4294967294" count="1">
            <x v="4"/>
          </reference>
        </references>
      </pivotArea>
    </format>
    <format dxfId="301">
      <pivotArea outline="0" fieldPosition="0">
        <references count="1">
          <reference field="4294967294" count="1">
            <x v="5"/>
          </reference>
        </references>
      </pivotArea>
    </format>
    <format dxfId="300">
      <pivotArea outline="0" fieldPosition="0">
        <references count="1">
          <reference field="4294967294" count="1">
            <x v="6"/>
          </reference>
        </references>
      </pivotArea>
    </format>
    <format dxfId="299">
      <pivotArea dataOnly="0" labelOnly="1" fieldPosition="0">
        <references count="2">
          <reference field="4294967294" count="1" selected="0">
            <x v="0"/>
          </reference>
          <reference field="0" count="0"/>
        </references>
      </pivotArea>
    </format>
    <format dxfId="298">
      <pivotArea dataOnly="0" labelOnly="1" fieldPosition="0">
        <references count="2">
          <reference field="4294967294" count="1" selected="0">
            <x v="1"/>
          </reference>
          <reference field="0" count="0"/>
        </references>
      </pivotArea>
    </format>
    <format dxfId="297">
      <pivotArea dataOnly="0" labelOnly="1" fieldPosition="0">
        <references count="2">
          <reference field="4294967294" count="1" selected="0">
            <x v="2"/>
          </reference>
          <reference field="0" count="0"/>
        </references>
      </pivotArea>
    </format>
    <format dxfId="296">
      <pivotArea dataOnly="0" labelOnly="1" fieldPosition="0">
        <references count="2">
          <reference field="4294967294" count="1" selected="0">
            <x v="3"/>
          </reference>
          <reference field="0" count="0"/>
        </references>
      </pivotArea>
    </format>
    <format dxfId="295">
      <pivotArea dataOnly="0" labelOnly="1" fieldPosition="0">
        <references count="2">
          <reference field="4294967294" count="1" selected="0">
            <x v="4"/>
          </reference>
          <reference field="0" count="0"/>
        </references>
      </pivotArea>
    </format>
    <format dxfId="294">
      <pivotArea dataOnly="0" labelOnly="1" fieldPosition="0">
        <references count="2">
          <reference field="4294967294" count="1" selected="0">
            <x v="5"/>
          </reference>
          <reference field="0" count="0"/>
        </references>
      </pivotArea>
    </format>
    <format dxfId="293">
      <pivotArea dataOnly="0" labelOnly="1" fieldPosition="0">
        <references count="2">
          <reference field="4294967294" count="1" selected="0">
            <x v="6"/>
          </reference>
          <reference field="0" count="0"/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808270-EFC7-4FBD-A238-0508A8539C84}" name="PivotTable1" cacheId="50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Age" colHeaderCaption=" " fieldListSortAscending="1">
  <location ref="A3:AC17" firstHeaderRow="1" firstDataRow="3" firstDataCol="1"/>
  <pivotFields count="9">
    <pivotField axis="axisCol" showAll="0" defaultSubtotal="0">
      <items count="4">
        <item x="1"/>
        <item x="0"/>
        <item x="2"/>
        <item n="Not stated" x="3"/>
      </items>
    </pivotField>
    <pivotField axis="axisRow" showAll="0" defaultSubtotal="0">
      <items count="11">
        <item x="0"/>
        <item x="5"/>
        <item x="1"/>
        <item x="2"/>
        <item x="3"/>
        <item x="4"/>
        <item x="6"/>
        <item x="7"/>
        <item x="8"/>
        <item x="9"/>
        <item x="10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2">
    <field x="-2"/>
    <field x="0"/>
  </colFields>
  <colItems count="28">
    <i>
      <x/>
      <x/>
    </i>
    <i r="1">
      <x v="1"/>
    </i>
    <i r="1">
      <x v="2"/>
    </i>
    <i r="1">
      <x v="3"/>
    </i>
    <i i="1">
      <x v="1"/>
      <x/>
    </i>
    <i r="1" i="1">
      <x v="1"/>
    </i>
    <i r="1" i="1">
      <x v="2"/>
    </i>
    <i r="1" i="1">
      <x v="3"/>
    </i>
    <i i="2">
      <x v="2"/>
      <x/>
    </i>
    <i r="1" i="2">
      <x v="1"/>
    </i>
    <i r="1" i="2">
      <x v="2"/>
    </i>
    <i r="1" i="2">
      <x v="3"/>
    </i>
    <i i="3">
      <x v="3"/>
      <x/>
    </i>
    <i r="1" i="3">
      <x v="1"/>
    </i>
    <i r="1" i="3">
      <x v="2"/>
    </i>
    <i r="1" i="3">
      <x v="3"/>
    </i>
    <i i="4">
      <x v="4"/>
      <x/>
    </i>
    <i r="1" i="4">
      <x v="1"/>
    </i>
    <i r="1" i="4">
      <x v="2"/>
    </i>
    <i r="1" i="4">
      <x v="3"/>
    </i>
    <i i="5">
      <x v="5"/>
      <x/>
    </i>
    <i r="1" i="5">
      <x v="1"/>
    </i>
    <i r="1" i="5">
      <x v="2"/>
    </i>
    <i r="1" i="5">
      <x v="3"/>
    </i>
    <i i="6">
      <x v="6"/>
      <x/>
    </i>
    <i r="1" i="6">
      <x v="1"/>
    </i>
    <i r="1" i="6">
      <x v="2"/>
    </i>
    <i r="1" i="6">
      <x v="3"/>
    </i>
  </colItems>
  <dataFields count="7">
    <dataField name="Driver" fld="2" baseField="1" baseItem="0" numFmtId="3"/>
    <dataField name="Passenger" fld="3" baseField="1" baseItem="0" numFmtId="3"/>
    <dataField name="Pedestrian" fld="4" baseField="1" baseItem="0" numFmtId="3"/>
    <dataField name="Bicyclist" fld="5" baseField="1" baseItem="0" numFmtId="3"/>
    <dataField name="Motorcyclist*" fld="6" baseField="1" baseItem="0" numFmtId="3"/>
    <dataField name="Other" fld="7" baseField="1" baseItem="0" numFmtId="3"/>
    <dataField name="Operator" fld="8" baseField="1" baseItem="0" numFmtId="3"/>
  </dataFields>
  <formats count="48">
    <format dxfId="292">
      <pivotArea type="all" dataOnly="0" outline="0" fieldPosition="0"/>
    </format>
    <format dxfId="291">
      <pivotArea outline="0" collapsedLevelsAreSubtotals="1" fieldPosition="0"/>
    </format>
    <format dxfId="290">
      <pivotArea type="origin" dataOnly="0" labelOnly="1" outline="0" fieldPosition="0"/>
    </format>
    <format dxfId="289">
      <pivotArea field="-2" type="button" dataOnly="0" labelOnly="1" outline="0" axis="axisCol" fieldPosition="0"/>
    </format>
    <format dxfId="288">
      <pivotArea type="topRight" dataOnly="0" labelOnly="1" outline="0" fieldPosition="0"/>
    </format>
    <format dxfId="287">
      <pivotArea field="1" type="button" dataOnly="0" labelOnly="1" outline="0" axis="axisRow" fieldPosition="0"/>
    </format>
    <format dxfId="286">
      <pivotArea dataOnly="0" labelOnly="1" fieldPosition="0">
        <references count="1">
          <reference field="1" count="0"/>
        </references>
      </pivotArea>
    </format>
    <format dxfId="285">
      <pivotArea type="all" dataOnly="0" outline="0" fieldPosition="0"/>
    </format>
    <format dxfId="284">
      <pivotArea outline="0" collapsedLevelsAreSubtotals="1" fieldPosition="0"/>
    </format>
    <format dxfId="283">
      <pivotArea type="origin" dataOnly="0" labelOnly="1" outline="0" fieldPosition="0"/>
    </format>
    <format dxfId="282">
      <pivotArea field="-2" type="button" dataOnly="0" labelOnly="1" outline="0" axis="axisCol" fieldPosition="0"/>
    </format>
    <format dxfId="281">
      <pivotArea type="topRight" dataOnly="0" labelOnly="1" outline="0" fieldPosition="0"/>
    </format>
    <format dxfId="280">
      <pivotArea field="1" type="button" dataOnly="0" labelOnly="1" outline="0" axis="axisRow" fieldPosition="0"/>
    </format>
    <format dxfId="279">
      <pivotArea dataOnly="0" labelOnly="1" fieldPosition="0">
        <references count="1">
          <reference field="1" count="0"/>
        </references>
      </pivotArea>
    </format>
    <format dxfId="278">
      <pivotArea dataOnly="0" labelOnly="1" grandRow="1" outline="0" fieldPosition="0"/>
    </format>
    <format dxfId="277">
      <pivotArea type="all" dataOnly="0" outline="0" fieldPosition="0"/>
    </format>
    <format dxfId="276">
      <pivotArea outline="0" collapsedLevelsAreSubtotals="1" fieldPosition="0"/>
    </format>
    <format dxfId="275">
      <pivotArea type="origin" dataOnly="0" labelOnly="1" outline="0" fieldPosition="0"/>
    </format>
    <format dxfId="274">
      <pivotArea field="-2" type="button" dataOnly="0" labelOnly="1" outline="0" axis="axisCol" fieldPosition="0"/>
    </format>
    <format dxfId="273">
      <pivotArea type="topRight" dataOnly="0" labelOnly="1" outline="0" fieldPosition="0"/>
    </format>
    <format dxfId="272">
      <pivotArea field="1" type="button" dataOnly="0" labelOnly="1" outline="0" axis="axisRow" fieldPosition="0"/>
    </format>
    <format dxfId="271">
      <pivotArea dataOnly="0" labelOnly="1" fieldPosition="0">
        <references count="1">
          <reference field="1" count="0"/>
        </references>
      </pivotArea>
    </format>
    <format dxfId="270">
      <pivotArea dataOnly="0" labelOnly="1" grandRow="1" outline="0" fieldPosition="0"/>
    </format>
    <format dxfId="269">
      <pivotArea grandRow="1" outline="0" collapsedLevelsAreSubtotals="1" fieldPosition="0"/>
    </format>
    <format dxfId="268">
      <pivotArea grandRow="1" outline="0" collapsedLevelsAreSubtotals="1" fieldPosition="0"/>
    </format>
    <format dxfId="267">
      <pivotArea field="1" type="button" dataOnly="0" labelOnly="1" outline="0" axis="axisRow" fieldPosition="0"/>
    </format>
    <format dxfId="266">
      <pivotArea grandRow="1" outline="0" collapsedLevelsAreSubtotals="1" fieldPosition="0"/>
    </format>
    <format dxfId="265">
      <pivotArea type="topRight" dataOnly="0" labelOnly="1" outline="0" offset="R1" fieldPosition="0"/>
    </format>
    <format dxfId="264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263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262">
      <pivotArea dataOnly="0" labelOnly="1" fieldPosition="0">
        <references count="2">
          <reference field="4294967294" count="1" selected="0">
            <x v="0"/>
          </reference>
          <reference field="0" count="0"/>
        </references>
      </pivotArea>
    </format>
    <format dxfId="261">
      <pivotArea dataOnly="0" labelOnly="1" fieldPosition="0">
        <references count="2">
          <reference field="4294967294" count="1" selected="0">
            <x v="1"/>
          </reference>
          <reference field="0" count="0"/>
        </references>
      </pivotArea>
    </format>
    <format dxfId="260">
      <pivotArea dataOnly="0" labelOnly="1" fieldPosition="0">
        <references count="2">
          <reference field="4294967294" count="1" selected="0">
            <x v="2"/>
          </reference>
          <reference field="0" count="0"/>
        </references>
      </pivotArea>
    </format>
    <format dxfId="259">
      <pivotArea dataOnly="0" labelOnly="1" fieldPosition="0">
        <references count="2">
          <reference field="4294967294" count="1" selected="0">
            <x v="3"/>
          </reference>
          <reference field="0" count="0"/>
        </references>
      </pivotArea>
    </format>
    <format dxfId="258">
      <pivotArea dataOnly="0" labelOnly="1" fieldPosition="0">
        <references count="2">
          <reference field="4294967294" count="1" selected="0">
            <x v="4"/>
          </reference>
          <reference field="0" count="0"/>
        </references>
      </pivotArea>
    </format>
    <format dxfId="257">
      <pivotArea dataOnly="0" labelOnly="1" fieldPosition="0">
        <references count="2">
          <reference field="4294967294" count="1" selected="0">
            <x v="5"/>
          </reference>
          <reference field="0" count="0"/>
        </references>
      </pivotArea>
    </format>
    <format dxfId="256">
      <pivotArea dataOnly="0" labelOnly="1" fieldPosition="0">
        <references count="2">
          <reference field="4294967294" count="1" selected="0">
            <x v="6"/>
          </reference>
          <reference field="0" count="0"/>
        </references>
      </pivotArea>
    </format>
    <format dxfId="255">
      <pivotArea outline="0" fieldPosition="0">
        <references count="1">
          <reference field="4294967294" count="1">
            <x v="0"/>
          </reference>
        </references>
      </pivotArea>
    </format>
    <format dxfId="254">
      <pivotArea outline="0" fieldPosition="0">
        <references count="1">
          <reference field="4294967294" count="1">
            <x v="1"/>
          </reference>
        </references>
      </pivotArea>
    </format>
    <format dxfId="253">
      <pivotArea outline="0" fieldPosition="0">
        <references count="1">
          <reference field="4294967294" count="1">
            <x v="2"/>
          </reference>
        </references>
      </pivotArea>
    </format>
    <format dxfId="252">
      <pivotArea outline="0" fieldPosition="0">
        <references count="1">
          <reference field="4294967294" count="1">
            <x v="3"/>
          </reference>
        </references>
      </pivotArea>
    </format>
    <format dxfId="251">
      <pivotArea outline="0" fieldPosition="0">
        <references count="1">
          <reference field="4294967294" count="1">
            <x v="4"/>
          </reference>
        </references>
      </pivotArea>
    </format>
    <format dxfId="250">
      <pivotArea outline="0" fieldPosition="0">
        <references count="1">
          <reference field="4294967294" count="1">
            <x v="5"/>
          </reference>
        </references>
      </pivotArea>
    </format>
    <format dxfId="249">
      <pivotArea outline="0" fieldPosition="0">
        <references count="1">
          <reference field="4294967294" count="1">
            <x v="6"/>
          </reference>
        </references>
      </pivotArea>
    </format>
    <format dxfId="248">
      <pivotArea outline="0" collapsedLevelsAreSubtotals="1" fieldPosition="0">
        <references count="2">
          <reference field="4294967294" count="1" selected="0">
            <x v="6"/>
          </reference>
          <reference field="0" count="1" selected="0">
            <x v="3"/>
          </reference>
        </references>
      </pivotArea>
    </format>
    <format dxfId="247">
      <pivotArea type="topRight" dataOnly="0" labelOnly="1" outline="0" offset="Z1" fieldPosition="0"/>
    </format>
    <format dxfId="246">
      <pivotArea dataOnly="0" labelOnly="1" outline="0" offset="IV256" fieldPosition="0">
        <references count="1">
          <reference field="4294967294" count="1">
            <x v="6"/>
          </reference>
        </references>
      </pivotArea>
    </format>
    <format dxfId="245">
      <pivotArea dataOnly="0" labelOnly="1" fieldPosition="0">
        <references count="2">
          <reference field="4294967294" count="1" selected="0">
            <x v="6"/>
          </reference>
          <reference field="0" count="1">
            <x v="3"/>
          </reference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3D1F31-409A-42E9-9AA9-23E770641E5C}" name="PivotTable1" cacheId="38" applyNumberFormats="0" applyBorderFormats="0" applyFontFormats="0" applyPatternFormats="0" applyAlignmentFormats="0" applyWidthHeightFormats="1" dataCaption="Values" grandTotalCaption="Total" updatedVersion="8" minRefreshableVersion="3" colGrandTotals="0" itemPrintTitles="1" createdVersion="6" indent="0" outline="1" outlineData="1" multipleFieldFilters="0" rowHeaderCaption="Crash Type" colHeaderCaption=" " fieldListSortAscending="1">
  <location ref="A3:J13" firstHeaderRow="1" firstDataRow="2" firstDataCol="1"/>
  <pivotFields count="3">
    <pivotField axis="axisCol" subtotalTop="0" showAll="0" defaultSubtotal="0">
      <items count="9">
        <item n="Total Killed and Injured" f="1" x="7"/>
        <item n="Total Killed" x="5"/>
        <item n="Total Injured" f="1" x="8"/>
        <item n="Severe Injury" x="4"/>
        <item n="Other Visible Injury" x="6"/>
        <item n="Complaint of Pain" x="0"/>
        <item n="Suspected Serious Injury*" x="3"/>
        <item n="Suspected Minor Injury*" x="1"/>
        <item n="Possible Injury*" x="2"/>
      </items>
    </pivotField>
    <pivotField axis="axisRow" subtotalTop="0" showAll="0" defaultSubtotal="0">
      <items count="8">
        <item x="2"/>
        <item x="7"/>
        <item x="6"/>
        <item x="1"/>
        <item x="3"/>
        <item x="5"/>
        <item n="Auto/Pedestrian" x="0"/>
        <item x="4"/>
      </items>
    </pivotField>
    <pivotField dataField="1" subtotalTop="0" showAll="0" defaultSubtota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0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colItems>
  <dataFields count="1">
    <dataField name=" " fld="2" baseField="1" baseItem="0" numFmtId="3"/>
  </dataFields>
  <formats count="31">
    <format dxfId="244">
      <pivotArea type="all" dataOnly="0" outline="0" fieldPosition="0"/>
    </format>
    <format dxfId="243">
      <pivotArea outline="0" collapsedLevelsAreSubtotals="1" fieldPosition="0"/>
    </format>
    <format dxfId="242">
      <pivotArea type="origin" dataOnly="0" labelOnly="1" outline="0" fieldPosition="0"/>
    </format>
    <format dxfId="241">
      <pivotArea field="-2" type="button" dataOnly="0" labelOnly="1" outline="0" axis="axisValues" fieldPosition="0"/>
    </format>
    <format dxfId="240">
      <pivotArea type="topRight" dataOnly="0" labelOnly="1" outline="0" fieldPosition="0"/>
    </format>
    <format dxfId="239">
      <pivotArea type="all" dataOnly="0" outline="0" fieldPosition="0"/>
    </format>
    <format dxfId="238">
      <pivotArea outline="0" collapsedLevelsAreSubtotals="1" fieldPosition="0"/>
    </format>
    <format dxfId="237">
      <pivotArea type="origin" dataOnly="0" labelOnly="1" outline="0" fieldPosition="0"/>
    </format>
    <format dxfId="236">
      <pivotArea field="-2" type="button" dataOnly="0" labelOnly="1" outline="0" axis="axisValues" fieldPosition="0"/>
    </format>
    <format dxfId="235">
      <pivotArea type="topRight" dataOnly="0" labelOnly="1" outline="0" fieldPosition="0"/>
    </format>
    <format dxfId="234">
      <pivotArea dataOnly="0" labelOnly="1" grandRow="1" outline="0" fieldPosition="0"/>
    </format>
    <format dxfId="233">
      <pivotArea type="all" dataOnly="0" outline="0" fieldPosition="0"/>
    </format>
    <format dxfId="232">
      <pivotArea outline="0" collapsedLevelsAreSubtotals="1" fieldPosition="0"/>
    </format>
    <format dxfId="231">
      <pivotArea type="origin" dataOnly="0" labelOnly="1" outline="0" fieldPosition="0"/>
    </format>
    <format dxfId="230">
      <pivotArea field="-2" type="button" dataOnly="0" labelOnly="1" outline="0" axis="axisValues" fieldPosition="0"/>
    </format>
    <format dxfId="229">
      <pivotArea type="topRight" dataOnly="0" labelOnly="1" outline="0" fieldPosition="0"/>
    </format>
    <format dxfId="228">
      <pivotArea dataOnly="0" labelOnly="1" grandRow="1" outline="0" fieldPosition="0"/>
    </format>
    <format dxfId="227">
      <pivotArea dataOnly="0" labelOnly="1" grandCol="1" outline="0" fieldPosition="0"/>
    </format>
    <format dxfId="226">
      <pivotArea outline="0" fieldPosition="0">
        <references count="1">
          <reference field="4294967294" count="1">
            <x v="0"/>
          </reference>
        </references>
      </pivotArea>
    </format>
    <format dxfId="225">
      <pivotArea dataOnly="0" labelOnly="1" fieldPosition="0">
        <references count="1">
          <reference field="0" count="0"/>
        </references>
      </pivotArea>
    </format>
    <format dxfId="224">
      <pivotArea dataOnly="0" labelOnly="1" fieldPosition="0">
        <references count="1">
          <reference field="0" count="1">
            <x v="0"/>
          </reference>
        </references>
      </pivotArea>
    </format>
    <format dxfId="223">
      <pivotArea dataOnly="0" labelOnly="1" fieldPosition="0">
        <references count="1">
          <reference field="0" count="1">
            <x v="1"/>
          </reference>
        </references>
      </pivotArea>
    </format>
    <format dxfId="222">
      <pivotArea dataOnly="0" labelOnly="1" fieldPosition="0">
        <references count="1">
          <reference field="0" count="7">
            <x v="2"/>
            <x v="3"/>
            <x v="4"/>
            <x v="5"/>
            <x v="6"/>
            <x v="7"/>
            <x v="8"/>
          </reference>
        </references>
      </pivotArea>
    </format>
    <format dxfId="221">
      <pivotArea dataOnly="0" labelOnly="1" fieldPosition="0">
        <references count="1">
          <reference field="0" count="1">
            <x v="4"/>
          </reference>
        </references>
      </pivotArea>
    </format>
    <format dxfId="220">
      <pivotArea dataOnly="0" labelOnly="1" fieldPosition="0">
        <references count="1">
          <reference field="0" count="2">
            <x v="6"/>
            <x v="7"/>
          </reference>
        </references>
      </pivotArea>
    </format>
    <format dxfId="219">
      <pivotArea field="1" type="button" dataOnly="0" labelOnly="1" outline="0" axis="axisRow" fieldPosition="0"/>
    </format>
    <format dxfId="218">
      <pivotArea grandRow="1" outline="0" collapsedLevelsAreSubtotals="1" fieldPosition="0"/>
    </format>
    <format dxfId="217">
      <pivotArea dataOnly="0" labelOnly="1" fieldPosition="0">
        <references count="1">
          <reference field="0" count="0"/>
        </references>
      </pivotArea>
    </format>
    <format dxfId="216">
      <pivotArea outline="0" collapsedLevelsAreSubtotals="1" fieldPosition="0">
        <references count="1">
          <reference field="0" count="1" selected="0">
            <x v="8"/>
          </reference>
        </references>
      </pivotArea>
    </format>
    <format dxfId="215">
      <pivotArea type="topRight" dataOnly="0" labelOnly="1" outline="0" offset="H1" fieldPosition="0"/>
    </format>
    <format dxfId="214">
      <pivotArea dataOnly="0" labelOnly="1" fieldPosition="0">
        <references count="1">
          <reference field="0" count="1">
            <x v="8"/>
          </reference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0101B3-1E7B-4D7C-877A-973F4B011C06}" name="PivotTable1" cacheId="39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Statewide Vehicle Type*" colHeaderCaption=" " fieldListSortAscending="1">
  <location ref="A3:J20" firstHeaderRow="1" firstDataRow="2" firstDataCol="1"/>
  <pivotFields count="3">
    <pivotField axis="axisCol" subtotalTop="0" showAll="0" defaultSubtotal="0">
      <items count="9">
        <item f="1" x="7"/>
        <item x="6"/>
        <item f="1" x="8"/>
        <item x="3"/>
        <item n="Other Visible injury" x="1"/>
        <item x="0"/>
        <item n="Suspected Serious Injury*** " x="4"/>
        <item n="Suspected Minor Injury*** " x="2"/>
        <item n="Possible Injury*** " x="5"/>
      </items>
    </pivotField>
    <pivotField axis="axisRow" subtotalTop="0" showAll="0" defaultSubtotal="0">
      <items count="15">
        <item x="10"/>
        <item x="12"/>
        <item x="2"/>
        <item x="1"/>
        <item x="4"/>
        <item x="8"/>
        <item x="13"/>
        <item x="9"/>
        <item x="11"/>
        <item x="14"/>
        <item x="6"/>
        <item x="0"/>
        <item x="7"/>
        <item x="5"/>
        <item n="Not stated**" x="3"/>
      </items>
    </pivotField>
    <pivotField dataField="1" subtotalTop="0" showAll="0" defaultSubtotal="0"/>
  </pivotFields>
  <rowFields count="1">
    <field x="1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0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</colItems>
  <dataFields count="1">
    <dataField name=" " fld="2" baseField="1" baseItem="0" numFmtId="3"/>
  </dataFields>
  <formats count="30">
    <format dxfId="213">
      <pivotArea type="all" dataOnly="0" outline="0" fieldPosition="0"/>
    </format>
    <format dxfId="212">
      <pivotArea outline="0" collapsedLevelsAreSubtotals="1" fieldPosition="0"/>
    </format>
    <format dxfId="211">
      <pivotArea type="origin" dataOnly="0" labelOnly="1" outline="0" fieldPosition="0"/>
    </format>
    <format dxfId="210">
      <pivotArea field="-2" type="button" dataOnly="0" labelOnly="1" outline="0" axis="axisValues" fieldPosition="0"/>
    </format>
    <format dxfId="209">
      <pivotArea type="topRight" dataOnly="0" labelOnly="1" outline="0" fieldPosition="0"/>
    </format>
    <format dxfId="208">
      <pivotArea type="all" dataOnly="0" outline="0" fieldPosition="0"/>
    </format>
    <format dxfId="207">
      <pivotArea outline="0" collapsedLevelsAreSubtotals="1" fieldPosition="0"/>
    </format>
    <format dxfId="206">
      <pivotArea type="origin" dataOnly="0" labelOnly="1" outline="0" fieldPosition="0"/>
    </format>
    <format dxfId="205">
      <pivotArea field="-2" type="button" dataOnly="0" labelOnly="1" outline="0" axis="axisValues" fieldPosition="0"/>
    </format>
    <format dxfId="204">
      <pivotArea type="topRight" dataOnly="0" labelOnly="1" outline="0" fieldPosition="0"/>
    </format>
    <format dxfId="203">
      <pivotArea dataOnly="0" labelOnly="1" grandRow="1" outline="0" fieldPosition="0"/>
    </format>
    <format dxfId="202">
      <pivotArea type="all" dataOnly="0" outline="0" fieldPosition="0"/>
    </format>
    <format dxfId="201">
      <pivotArea outline="0" collapsedLevelsAreSubtotals="1" fieldPosition="0"/>
    </format>
    <format dxfId="200">
      <pivotArea type="origin" dataOnly="0" labelOnly="1" outline="0" fieldPosition="0"/>
    </format>
    <format dxfId="199">
      <pivotArea field="-2" type="button" dataOnly="0" labelOnly="1" outline="0" axis="axisValues" fieldPosition="0"/>
    </format>
    <format dxfId="198">
      <pivotArea type="topRight" dataOnly="0" labelOnly="1" outline="0" fieldPosition="0"/>
    </format>
    <format dxfId="197">
      <pivotArea dataOnly="0" labelOnly="1" grandRow="1" outline="0" fieldPosition="0"/>
    </format>
    <format dxfId="196">
      <pivotArea dataOnly="0" labelOnly="1" grandCol="1" outline="0" fieldPosition="0"/>
    </format>
    <format dxfId="195">
      <pivotArea outline="0" fieldPosition="0">
        <references count="1">
          <reference field="4294967294" count="1">
            <x v="0"/>
          </reference>
        </references>
      </pivotArea>
    </format>
    <format dxfId="194">
      <pivotArea dataOnly="0" labelOnly="1" fieldPosition="0">
        <references count="1">
          <reference field="0" count="0"/>
        </references>
      </pivotArea>
    </format>
    <format dxfId="193">
      <pivotArea dataOnly="0" labelOnly="1" fieldPosition="0">
        <references count="1">
          <reference field="0" count="0"/>
        </references>
      </pivotArea>
    </format>
    <format dxfId="192">
      <pivotArea dataOnly="0" labelOnly="1" fieldPosition="0">
        <references count="1">
          <reference field="0" count="0"/>
        </references>
      </pivotArea>
    </format>
    <format dxfId="191">
      <pivotArea dataOnly="0" labelOnly="1" fieldPosition="0">
        <references count="1">
          <reference field="0" count="4">
            <x v="4"/>
            <x v="5"/>
            <x v="6"/>
            <x v="7"/>
          </reference>
        </references>
      </pivotArea>
    </format>
    <format dxfId="190">
      <pivotArea field="1" type="button" dataOnly="0" labelOnly="1" outline="0" axis="axisRow" fieldPosition="0"/>
    </format>
    <format dxfId="189">
      <pivotArea field="1" type="button" dataOnly="0" labelOnly="1" outline="0" axis="axisRow" fieldPosition="0"/>
    </format>
    <format dxfId="188">
      <pivotArea dataOnly="0" labelOnly="1" fieldPosition="0">
        <references count="1">
          <reference field="0" count="0"/>
        </references>
      </pivotArea>
    </format>
    <format dxfId="187">
      <pivotArea grandRow="1" outline="0" collapsedLevelsAreSubtotals="1" fieldPosition="0"/>
    </format>
    <format dxfId="186">
      <pivotArea outline="0" collapsedLevelsAreSubtotals="1" fieldPosition="0">
        <references count="1">
          <reference field="0" count="1" selected="0">
            <x v="8"/>
          </reference>
        </references>
      </pivotArea>
    </format>
    <format dxfId="185">
      <pivotArea type="topRight" dataOnly="0" labelOnly="1" outline="0" offset="H1" fieldPosition="0"/>
    </format>
    <format dxfId="184">
      <pivotArea dataOnly="0" labelOnly="1" fieldPosition="0">
        <references count="1">
          <reference field="0" count="1">
            <x v="8"/>
          </reference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1656FD-6132-404C-AB42-0E3C873BA16F}" name="PivotTable1" cacheId="42" applyNumberFormats="0" applyBorderFormats="0" applyFontFormats="0" applyPatternFormats="0" applyAlignmentFormats="0" applyWidthHeightFormats="1" dataCaption="Values" grandTotalCaption="Total" missingCaption="0" updatedVersion="8" minRefreshableVersion="3" itemPrintTitles="1" createdVersion="6" indent="0" outline="1" outlineData="1" multipleFieldFilters="0" rowHeaderCaption="Pedestrian Action" colHeaderCaption=" " fieldListSortAscending="1">
  <location ref="A3:K12" firstHeaderRow="1" firstDataRow="2" firstDataCol="1"/>
  <pivotFields count="3">
    <pivotField axis="axisCol" subtotalTop="0" showAll="0" defaultSubtotal="0">
      <items count="9">
        <item x="6"/>
        <item x="5"/>
        <item x="7"/>
        <item x="3"/>
        <item x="1"/>
        <item x="8"/>
        <item x="0"/>
        <item x="2"/>
        <item n="Not stated" x="4"/>
      </items>
    </pivotField>
    <pivotField axis="axisRow" subtotalTop="0" showAll="0" defaultSubtotal="0">
      <items count="7">
        <item x="4"/>
        <item x="2"/>
        <item x="1"/>
        <item x="5"/>
        <item x="3"/>
        <item x="0"/>
        <item n="Not stated" x="6"/>
      </items>
    </pivotField>
    <pivotField dataField="1" subtotalTop="0" showAll="0" defaultSubtota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 " fld="2" baseField="1" baseItem="0" numFmtId="3"/>
  </dataFields>
  <formats count="29">
    <format dxfId="183">
      <pivotArea type="all" dataOnly="0" outline="0" fieldPosition="0"/>
    </format>
    <format dxfId="182">
      <pivotArea outline="0" collapsedLevelsAreSubtotals="1" fieldPosition="0"/>
    </format>
    <format dxfId="181">
      <pivotArea type="origin" dataOnly="0" labelOnly="1" outline="0" fieldPosition="0"/>
    </format>
    <format dxfId="180">
      <pivotArea field="-2" type="button" dataOnly="0" labelOnly="1" outline="0" axis="axisValues" fieldPosition="0"/>
    </format>
    <format dxfId="179">
      <pivotArea type="topRight" dataOnly="0" labelOnly="1" outline="0" fieldPosition="0"/>
    </format>
    <format dxfId="178">
      <pivotArea type="all" dataOnly="0" outline="0" fieldPosition="0"/>
    </format>
    <format dxfId="177">
      <pivotArea outline="0" collapsedLevelsAreSubtotals="1" fieldPosition="0"/>
    </format>
    <format dxfId="176">
      <pivotArea type="origin" dataOnly="0" labelOnly="1" outline="0" fieldPosition="0"/>
    </format>
    <format dxfId="175">
      <pivotArea field="-2" type="button" dataOnly="0" labelOnly="1" outline="0" axis="axisValues" fieldPosition="0"/>
    </format>
    <format dxfId="174">
      <pivotArea type="topRight" dataOnly="0" labelOnly="1" outline="0" fieldPosition="0"/>
    </format>
    <format dxfId="173">
      <pivotArea dataOnly="0" labelOnly="1" grandRow="1" outline="0" fieldPosition="0"/>
    </format>
    <format dxfId="172">
      <pivotArea type="all" dataOnly="0" outline="0" fieldPosition="0"/>
    </format>
    <format dxfId="171">
      <pivotArea outline="0" collapsedLevelsAreSubtotals="1" fieldPosition="0"/>
    </format>
    <format dxfId="170">
      <pivotArea type="origin" dataOnly="0" labelOnly="1" outline="0" fieldPosition="0"/>
    </format>
    <format dxfId="169">
      <pivotArea field="-2" type="button" dataOnly="0" labelOnly="1" outline="0" axis="axisValues" fieldPosition="0"/>
    </format>
    <format dxfId="168">
      <pivotArea type="topRight" dataOnly="0" labelOnly="1" outline="0" fieldPosition="0"/>
    </format>
    <format dxfId="167">
      <pivotArea dataOnly="0" labelOnly="1" grandRow="1" outline="0" fieldPosition="0"/>
    </format>
    <format dxfId="166">
      <pivotArea outline="0" fieldPosition="0">
        <references count="1">
          <reference field="4294967294" count="1">
            <x v="0"/>
          </reference>
        </references>
      </pivotArea>
    </format>
    <format dxfId="165">
      <pivotArea field="0" type="button" dataOnly="0" labelOnly="1" outline="0" axis="axisCol" fieldPosition="0"/>
    </format>
    <format dxfId="164">
      <pivotArea dataOnly="0" labelOnly="1" fieldPosition="0">
        <references count="1">
          <reference field="0" count="0"/>
        </references>
      </pivotArea>
    </format>
    <format dxfId="163">
      <pivotArea dataOnly="0" labelOnly="1" grandCol="1" outline="0" fieldPosition="0"/>
    </format>
    <format dxfId="162">
      <pivotArea field="0" type="button" dataOnly="0" labelOnly="1" outline="0" axis="axisCol" fieldPosition="0"/>
    </format>
    <format dxfId="161">
      <pivotArea field="1" type="button" dataOnly="0" labelOnly="1" outline="0" axis="axisRow" fieldPosition="0"/>
    </format>
    <format dxfId="160">
      <pivotArea grandRow="1" outline="0" collapsedLevelsAreSubtotals="1" fieldPosition="0"/>
    </format>
    <format dxfId="159">
      <pivotArea dataOnly="0" labelOnly="1" grandCol="1" outline="0" fieldPosition="0"/>
    </format>
    <format dxfId="158">
      <pivotArea grandCol="1" outline="0" collapsedLevelsAreSubtotals="1" fieldPosition="0"/>
    </format>
    <format dxfId="157">
      <pivotArea type="topRight" dataOnly="0" labelOnly="1" outline="0" offset="I1" fieldPosition="0"/>
    </format>
    <format dxfId="156">
      <pivotArea dataOnly="0" labelOnly="1" grandCol="1" outline="0" fieldPosition="0"/>
    </format>
    <format dxfId="155">
      <pivotArea dataOnly="0" labelOnly="1" fieldPosition="0">
        <references count="1">
          <reference field="0" count="0"/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BD676F-8F33-46DE-B368-17E38718826B}" name="PivotTable1" cacheId="58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Age" colHeaderCaption=" " fieldListSortAscending="1">
  <location ref="A3:O64" firstHeaderRow="1" firstDataRow="3" firstDataCol="1"/>
  <pivotFields count="9">
    <pivotField axis="axisRow" subtotalTop="0" showAll="0" defaultSubtotal="0">
      <items count="58">
        <item x="35"/>
        <item x="15"/>
        <item x="7"/>
        <item x="34"/>
        <item x="8"/>
        <item x="9"/>
        <item x="31"/>
        <item x="26"/>
        <item x="38"/>
        <item x="0"/>
        <item x="49"/>
        <item x="39"/>
        <item x="50"/>
        <item x="40"/>
        <item x="18"/>
        <item x="51"/>
        <item x="32"/>
        <item x="11"/>
        <item x="41"/>
        <item x="52"/>
        <item x="53"/>
        <item x="1"/>
        <item x="54"/>
        <item x="19"/>
        <item x="20"/>
        <item x="42"/>
        <item x="13"/>
        <item x="21"/>
        <item x="43"/>
        <item x="14"/>
        <item x="36"/>
        <item x="44"/>
        <item x="2"/>
        <item x="22"/>
        <item x="27"/>
        <item x="28"/>
        <item x="55"/>
        <item x="23"/>
        <item x="45"/>
        <item x="3"/>
        <item x="46"/>
        <item x="56"/>
        <item x="4"/>
        <item x="24"/>
        <item x="29"/>
        <item x="33"/>
        <item x="25"/>
        <item x="47"/>
        <item x="5"/>
        <item x="16"/>
        <item x="48"/>
        <item x="6"/>
        <item x="17"/>
        <item x="12"/>
        <item x="30"/>
        <item x="37"/>
        <item x="57"/>
        <item n="Not stated" x="10"/>
      </items>
    </pivotField>
    <pivotField axis="axisCol" subtotalTop="0" showAll="0" defaultSubtotal="0">
      <items count="2">
        <item x="0"/>
        <item x="1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-2"/>
    <field x="1"/>
  </colFields>
  <colItems count="14">
    <i>
      <x/>
      <x/>
    </i>
    <i r="1">
      <x v="1"/>
    </i>
    <i i="1">
      <x v="1"/>
      <x/>
    </i>
    <i r="1" i="1">
      <x v="1"/>
    </i>
    <i i="2">
      <x v="2"/>
      <x/>
    </i>
    <i r="1" i="2">
      <x v="1"/>
    </i>
    <i i="3">
      <x v="3"/>
      <x/>
    </i>
    <i r="1" i="3">
      <x v="1"/>
    </i>
    <i i="4">
      <x v="4"/>
      <x/>
    </i>
    <i r="1" i="4">
      <x v="1"/>
    </i>
    <i i="5">
      <x v="5"/>
      <x/>
    </i>
    <i r="1" i="5">
      <x v="1"/>
    </i>
    <i i="6">
      <x v="6"/>
      <x/>
    </i>
    <i r="1" i="6">
      <x v="1"/>
    </i>
  </colItems>
  <dataFields count="7">
    <dataField name="Driver" fld="2" baseField="0" baseItem="0" numFmtId="3"/>
    <dataField name="Passenger" fld="3" baseField="0" baseItem="0" numFmtId="3"/>
    <dataField name="Pedestrian" fld="4" baseField="0" baseItem="0" numFmtId="3"/>
    <dataField name="Bicyclist" fld="5" baseField="0" baseItem="0" numFmtId="3"/>
    <dataField name="Motorcyclist*" fld="6" baseField="0" baseItem="0" numFmtId="3"/>
    <dataField name="Other" fld="7" baseField="0" baseItem="0" numFmtId="3"/>
    <dataField name="Operator" fld="8" baseField="0" baseItem="0" numFmtId="3"/>
  </dataFields>
  <formats count="47">
    <format dxfId="154">
      <pivotArea type="all" dataOnly="0" outline="0" fieldPosition="0"/>
    </format>
    <format dxfId="153">
      <pivotArea outline="0" collapsedLevelsAreSubtotals="1" fieldPosition="0"/>
    </format>
    <format dxfId="152">
      <pivotArea type="origin" dataOnly="0" labelOnly="1" outline="0" fieldPosition="0"/>
    </format>
    <format dxfId="151">
      <pivotArea field="-2" type="button" dataOnly="0" labelOnly="1" outline="0" axis="axisCol" fieldPosition="0"/>
    </format>
    <format dxfId="150">
      <pivotArea type="topRight" dataOnly="0" labelOnly="1" outline="0" fieldPosition="0"/>
    </format>
    <format dxfId="149">
      <pivotArea type="all" dataOnly="0" outline="0" fieldPosition="0"/>
    </format>
    <format dxfId="148">
      <pivotArea outline="0" collapsedLevelsAreSubtotals="1" fieldPosition="0"/>
    </format>
    <format dxfId="147">
      <pivotArea type="origin" dataOnly="0" labelOnly="1" outline="0" fieldPosition="0"/>
    </format>
    <format dxfId="146">
      <pivotArea field="-2" type="button" dataOnly="0" labelOnly="1" outline="0" axis="axisCol" fieldPosition="0"/>
    </format>
    <format dxfId="145">
      <pivotArea type="topRight" dataOnly="0" labelOnly="1" outline="0" fieldPosition="0"/>
    </format>
    <format dxfId="144">
      <pivotArea dataOnly="0" labelOnly="1" grandRow="1" outline="0" fieldPosition="0"/>
    </format>
    <format dxfId="143">
      <pivotArea field="0" type="button" dataOnly="0" labelOnly="1" outline="0" axis="axisRow" fieldPosition="0"/>
    </format>
    <format dxfId="142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1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40">
      <pivotArea dataOnly="0" labelOnly="1" grandRow="1" outline="0" fieldPosition="0"/>
    </format>
    <format dxfId="139">
      <pivotArea type="all" dataOnly="0" outline="0" fieldPosition="0"/>
    </format>
    <format dxfId="138">
      <pivotArea outline="0" collapsedLevelsAreSubtotals="1" fieldPosition="0"/>
    </format>
    <format dxfId="137">
      <pivotArea type="origin" dataOnly="0" labelOnly="1" outline="0" fieldPosition="0"/>
    </format>
    <format dxfId="136">
      <pivotArea field="-2" type="button" dataOnly="0" labelOnly="1" outline="0" axis="axisCol" fieldPosition="0"/>
    </format>
    <format dxfId="135">
      <pivotArea field="1" type="button" dataOnly="0" labelOnly="1" outline="0" axis="axisCol" fieldPosition="1"/>
    </format>
    <format dxfId="134">
      <pivotArea type="topRight" dataOnly="0" labelOnly="1" outline="0" fieldPosition="0"/>
    </format>
    <format dxfId="133">
      <pivotArea field="0" type="button" dataOnly="0" labelOnly="1" outline="0" axis="axisRow" fieldPosition="0"/>
    </format>
    <format dxfId="132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31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30">
      <pivotArea dataOnly="0" labelOnly="1" grandRow="1" outline="0" fieldPosition="0"/>
    </format>
    <format dxfId="129">
      <pivotArea field="0" type="button" dataOnly="0" labelOnly="1" outline="0" axis="axisRow" fieldPosition="0"/>
    </format>
    <format dxfId="128">
      <pivotArea grandRow="1" outline="0" collapsedLevelsAreSubtotals="1" fieldPosition="0"/>
    </format>
    <format dxfId="127">
      <pivotArea field="0" type="button" dataOnly="0" labelOnly="1" outline="0" axis="axisRow" fieldPosition="0"/>
    </format>
    <format dxfId="126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25">
      <pivotArea dataOnly="0" labelOnly="1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24">
      <pivotArea dataOnly="0" labelOnly="1" grandRow="1" outline="0" fieldPosition="0"/>
    </format>
    <format dxfId="123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22">
      <pivotArea dataOnly="0" labelOnly="1" outline="0" fieldPosition="0">
        <references count="1">
          <reference field="4294967294" count="1">
            <x v="6"/>
          </reference>
        </references>
      </pivotArea>
    </format>
    <format dxfId="121">
      <pivotArea outline="0" fieldPosition="0">
        <references count="1">
          <reference field="4294967294" count="1">
            <x v="0"/>
          </reference>
        </references>
      </pivotArea>
    </format>
    <format dxfId="120">
      <pivotArea outline="0" fieldPosition="0">
        <references count="1">
          <reference field="4294967294" count="1">
            <x v="1"/>
          </reference>
        </references>
      </pivotArea>
    </format>
    <format dxfId="119">
      <pivotArea outline="0" fieldPosition="0">
        <references count="1">
          <reference field="4294967294" count="1">
            <x v="2"/>
          </reference>
        </references>
      </pivotArea>
    </format>
    <format dxfId="118">
      <pivotArea outline="0" fieldPosition="0">
        <references count="1">
          <reference field="4294967294" count="1">
            <x v="3"/>
          </reference>
        </references>
      </pivotArea>
    </format>
    <format dxfId="117">
      <pivotArea outline="0" fieldPosition="0">
        <references count="1">
          <reference field="4294967294" count="1">
            <x v="4"/>
          </reference>
        </references>
      </pivotArea>
    </format>
    <format dxfId="116">
      <pivotArea outline="0" fieldPosition="0">
        <references count="1">
          <reference field="4294967294" count="1">
            <x v="5"/>
          </reference>
        </references>
      </pivotArea>
    </format>
    <format dxfId="115">
      <pivotArea outline="0" fieldPosition="0">
        <references count="1">
          <reference field="4294967294" count="1">
            <x v="6"/>
          </reference>
        </references>
      </pivotArea>
    </format>
    <format dxfId="114">
      <pivotArea dataOnly="0" labelOnly="1" fieldPosition="0">
        <references count="2">
          <reference field="4294967294" count="1" selected="0">
            <x v="0"/>
          </reference>
          <reference field="1" count="0"/>
        </references>
      </pivotArea>
    </format>
    <format dxfId="113">
      <pivotArea dataOnly="0" labelOnly="1" fieldPosition="0">
        <references count="2">
          <reference field="4294967294" count="1" selected="0">
            <x v="1"/>
          </reference>
          <reference field="1" count="0"/>
        </references>
      </pivotArea>
    </format>
    <format dxfId="112">
      <pivotArea dataOnly="0" labelOnly="1" fieldPosition="0">
        <references count="2">
          <reference field="4294967294" count="1" selected="0">
            <x v="2"/>
          </reference>
          <reference field="1" count="0"/>
        </references>
      </pivotArea>
    </format>
    <format dxfId="111">
      <pivotArea dataOnly="0" labelOnly="1" fieldPosition="0">
        <references count="2">
          <reference field="4294967294" count="1" selected="0">
            <x v="3"/>
          </reference>
          <reference field="1" count="0"/>
        </references>
      </pivotArea>
    </format>
    <format dxfId="110">
      <pivotArea dataOnly="0" labelOnly="1" fieldPosition="0">
        <references count="2">
          <reference field="4294967294" count="1" selected="0">
            <x v="4"/>
          </reference>
          <reference field="1" count="0"/>
        </references>
      </pivotArea>
    </format>
    <format dxfId="109">
      <pivotArea dataOnly="0" labelOnly="1" fieldPosition="0">
        <references count="2">
          <reference field="4294967294" count="1" selected="0">
            <x v="5"/>
          </reference>
          <reference field="1" count="0"/>
        </references>
      </pivotArea>
    </format>
    <format dxfId="108">
      <pivotArea dataOnly="0" labelOnly="1" fieldPosition="0">
        <references count="2">
          <reference field="4294967294" count="1" selected="0">
            <x v="6"/>
          </reference>
          <reference field="1" count="0"/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A352BB-D8DD-4124-8B2E-91DBF5924062}" name="PivotTable1" cacheId="40" applyNumberFormats="0" applyBorderFormats="0" applyFontFormats="0" applyPatternFormats="0" applyAlignmentFormats="0" applyWidthHeightFormats="1" dataCaption="Values" grandTotalCaption="Total" updatedVersion="8" minRefreshableVersion="3" colGrandTotals="0" itemPrintTitles="1" createdVersion="6" indent="0" outline="1" outlineData="1" multipleFieldFilters="0" rowHeaderCaption="Age" colHeaderCaption=" " fieldListSortAscending="1">
  <location ref="A3:J63" firstHeaderRow="0" firstDataRow="1" firstDataCol="1"/>
  <pivotFields count="10">
    <pivotField axis="axisRow" subtotalTop="0" showAll="0" defaultSubtotal="0">
      <items count="60">
        <item x="0"/>
        <item x="31"/>
        <item x="42"/>
        <item x="53"/>
        <item x="55"/>
        <item x="56"/>
        <item x="57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6"/>
        <item x="47"/>
        <item x="48"/>
        <item x="49"/>
        <item x="50"/>
        <item x="51"/>
        <item x="52"/>
        <item x="54"/>
        <item m="1" x="59"/>
        <item n="Not stated" x="58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6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9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Total Vehicle Occupants**" fld="1" baseField="0" baseItem="17" numFmtId="3"/>
    <dataField name="Vehicle Occupant Safety Equipment Used" fld="2" baseField="0" baseItem="17" numFmtId="3"/>
    <dataField name="Vehicle Occupant Safety Equipment Not Used*" fld="3" baseField="0" baseItem="17" numFmtId="3"/>
    <dataField name="Total Bicyclists" fld="4" baseField="0" baseItem="17" numFmtId="3"/>
    <dataField name="Bicyclist Safety Equipment Used" fld="5" baseField="0" baseItem="17" numFmtId="3"/>
    <dataField name="Bicyclist Safety Equipment Not Used*" fld="6" baseField="0" baseItem="17" numFmtId="3"/>
    <dataField name="Total Motorcyclists***" fld="7" baseField="0" baseItem="17" numFmtId="3"/>
    <dataField name="Motorcyclist Safety Equipment Used" fld="8" baseField="0" baseItem="17" numFmtId="3"/>
    <dataField name="Motorcyclist Safety Equipment Not Used*" fld="9" baseField="0" baseItem="17" numFmtId="3"/>
  </dataFields>
  <formats count="57">
    <format dxfId="107">
      <pivotArea type="all" dataOnly="0" outline="0" fieldPosition="0"/>
    </format>
    <format dxfId="106">
      <pivotArea outline="0" collapsedLevelsAreSubtotals="1" fieldPosition="0"/>
    </format>
    <format dxfId="105">
      <pivotArea type="origin" dataOnly="0" labelOnly="1" outline="0" fieldPosition="0"/>
    </format>
    <format dxfId="104">
      <pivotArea field="-2" type="button" dataOnly="0" labelOnly="1" outline="0" axis="axisCol" fieldPosition="0"/>
    </format>
    <format dxfId="103">
      <pivotArea type="topRight" dataOnly="0" labelOnly="1" outline="0" fieldPosition="0"/>
    </format>
    <format dxfId="102">
      <pivotArea type="all" dataOnly="0" outline="0" fieldPosition="0"/>
    </format>
    <format dxfId="101">
      <pivotArea outline="0" collapsedLevelsAreSubtotals="1" fieldPosition="0"/>
    </format>
    <format dxfId="100">
      <pivotArea type="origin" dataOnly="0" labelOnly="1" outline="0" fieldPosition="0"/>
    </format>
    <format dxfId="99">
      <pivotArea field="-2" type="button" dataOnly="0" labelOnly="1" outline="0" axis="axisCol" fieldPosition="0"/>
    </format>
    <format dxfId="98">
      <pivotArea type="topRight" dataOnly="0" labelOnly="1" outline="0" fieldPosition="0"/>
    </format>
    <format dxfId="97">
      <pivotArea dataOnly="0" labelOnly="1" grandRow="1" outline="0" fieldPosition="0"/>
    </format>
    <format dxfId="96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9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94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93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92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91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90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89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88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87">
      <pivotArea outline="0" fieldPosition="0">
        <references count="1">
          <reference field="4294967294" count="1">
            <x v="0"/>
          </reference>
        </references>
      </pivotArea>
    </format>
    <format dxfId="86">
      <pivotArea outline="0" fieldPosition="0">
        <references count="1">
          <reference field="4294967294" count="1">
            <x v="1"/>
          </reference>
        </references>
      </pivotArea>
    </format>
    <format dxfId="85">
      <pivotArea outline="0" fieldPosition="0">
        <references count="1">
          <reference field="4294967294" count="1">
            <x v="2"/>
          </reference>
        </references>
      </pivotArea>
    </format>
    <format dxfId="84">
      <pivotArea outline="0" fieldPosition="0">
        <references count="1">
          <reference field="4294967294" count="1">
            <x v="3"/>
          </reference>
        </references>
      </pivotArea>
    </format>
    <format dxfId="83">
      <pivotArea outline="0" fieldPosition="0">
        <references count="1">
          <reference field="4294967294" count="1">
            <x v="4"/>
          </reference>
        </references>
      </pivotArea>
    </format>
    <format dxfId="82">
      <pivotArea outline="0" fieldPosition="0">
        <references count="1">
          <reference field="4294967294" count="1">
            <x v="5"/>
          </reference>
        </references>
      </pivotArea>
    </format>
    <format dxfId="81">
      <pivotArea outline="0" fieldPosition="0">
        <references count="1">
          <reference field="4294967294" count="1">
            <x v="6"/>
          </reference>
        </references>
      </pivotArea>
    </format>
    <format dxfId="80">
      <pivotArea outline="0" fieldPosition="0">
        <references count="1">
          <reference field="4294967294" count="1">
            <x v="7"/>
          </reference>
        </references>
      </pivotArea>
    </format>
    <format dxfId="79">
      <pivotArea outline="0" fieldPosition="0">
        <references count="1">
          <reference field="4294967294" count="1">
            <x v="8"/>
          </reference>
        </references>
      </pivotArea>
    </format>
    <format dxfId="78">
      <pivotArea field="0" type="button" dataOnly="0" labelOnly="1" outline="0" axis="axisRow" fieldPosition="0"/>
    </format>
    <format dxfId="77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76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75">
      <pivotArea dataOnly="0" labelOnly="1" grandRow="1" outline="0" fieldPosition="0"/>
    </format>
    <format dxfId="74">
      <pivotArea grandRow="1" outline="0" collapsedLevelsAreSubtotals="1" fieldPosition="0"/>
    </format>
    <format dxfId="73">
      <pivotArea field="0" type="button" dataOnly="0" labelOnly="1" outline="0" axis="axisRow" fieldPosition="0"/>
    </format>
    <format dxfId="72">
      <pivotArea collapsedLevelsAreSubtotals="1" fieldPosition="0">
        <references count="1">
          <reference field="0" count="1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  <format dxfId="71">
      <pivotArea field="0" type="button" dataOnly="0" labelOnly="1" outline="0" axis="axisRow" fieldPosition="0"/>
    </format>
    <format dxfId="70">
      <pivotArea dataOnly="0" labelOnly="1" fieldPosition="0">
        <references count="1">
          <reference field="0" count="1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</references>
      </pivotArea>
    </format>
    <format dxfId="69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68">
      <pivotArea collapsedLevelsAreSubtotals="1" fieldPosition="0">
        <references count="1">
          <reference field="0" count="43"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9"/>
          </reference>
        </references>
      </pivotArea>
    </format>
    <format dxfId="67">
      <pivotArea grandRow="1" outline="0" collapsedLevelsAreSubtotals="1" fieldPosition="0"/>
    </format>
    <format dxfId="66">
      <pivotArea dataOnly="0" labelOnly="1" fieldPosition="0">
        <references count="1">
          <reference field="0" count="43"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9"/>
          </reference>
        </references>
      </pivotArea>
    </format>
    <format dxfId="65">
      <pivotArea dataOnly="0" labelOnly="1" grandRow="1" outline="0" fieldPosition="0"/>
    </format>
    <format dxfId="64">
      <pivotArea field="0" type="button" dataOnly="0" labelOnly="1" outline="0" axis="axisRow" fieldPosition="0"/>
    </format>
    <format dxfId="63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62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61">
      <pivotArea field="0" type="button" dataOnly="0" labelOnly="1" outline="0" axis="axisRow" fieldPosition="0"/>
    </format>
    <format dxfId="60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59">
      <pivotArea grandRow="1" outline="0" collapsedLevelsAreSubtotals="1" fieldPosition="0"/>
    </format>
    <format dxfId="58">
      <pivotArea field="0" type="button" dataOnly="0" labelOnly="1" outline="0" axis="axisRow" fieldPosition="0"/>
    </format>
    <format dxfId="57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6">
      <pivotArea dataOnly="0" labelOnly="1" fieldPosition="0">
        <references count="1">
          <reference field="0" count="9">
            <x v="50"/>
            <x v="51"/>
            <x v="52"/>
            <x v="53"/>
            <x v="54"/>
            <x v="55"/>
            <x v="56"/>
            <x v="57"/>
            <x v="59"/>
          </reference>
        </references>
      </pivotArea>
    </format>
    <format dxfId="55">
      <pivotArea dataOnly="0" labelOnly="1" grandRow="1" outline="0" fieldPosition="0"/>
    </format>
    <format dxfId="54">
      <pivotArea dataOnly="0" grandRow="1" fieldPosition="0"/>
    </format>
    <format dxfId="53">
      <pivotArea dataOnly="0" fieldPosition="0">
        <references count="1">
          <reference field="0" count="1">
            <x v="58"/>
          </reference>
        </references>
      </pivotArea>
    </format>
    <format dxfId="52">
      <pivotArea collapsedLevelsAreSubtotals="1" fieldPosition="0">
        <references count="1">
          <reference field="0" count="2">
            <x v="58"/>
            <x v="59"/>
          </reference>
        </references>
      </pivotArea>
    </format>
    <format dxfId="51">
      <pivotArea dataOnly="0" labelOnly="1" fieldPosition="0">
        <references count="1">
          <reference field="0" count="2">
            <x v="58"/>
            <x v="59"/>
          </reference>
        </references>
      </pivotArea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1BE5C7-D97A-4573-9B16-0619257F60D0}" name="PivotTable1" cacheId="41" applyNumberFormats="0" applyBorderFormats="0" applyFontFormats="0" applyPatternFormats="0" applyAlignmentFormats="0" applyWidthHeightFormats="1" dataCaption="Values" grandTotalCaption="Total" updatedVersion="8" minRefreshableVersion="3" colGrandTotals="0" itemPrintTitles="1" createdVersion="6" indent="0" outline="1" outlineData="1" multipleFieldFilters="0" rowHeaderCaption="Age" colHeaderCaption=" " fieldListSortAscending="1">
  <location ref="A3:J63" firstHeaderRow="0" firstDataRow="1" firstDataCol="1"/>
  <pivotFields count="10">
    <pivotField axis="axisRow" subtotalTop="0" showAll="0" defaultSubtotal="0">
      <items count="59">
        <item x="0"/>
        <item x="31"/>
        <item x="42"/>
        <item x="53"/>
        <item x="55"/>
        <item x="56"/>
        <item x="57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2"/>
        <item x="33"/>
        <item x="34"/>
        <item x="35"/>
        <item x="36"/>
        <item x="37"/>
        <item x="38"/>
        <item x="39"/>
        <item x="40"/>
        <item x="41"/>
        <item x="43"/>
        <item x="44"/>
        <item x="45"/>
        <item x="46"/>
        <item x="47"/>
        <item x="48"/>
        <item x="49"/>
        <item x="50"/>
        <item x="51"/>
        <item x="52"/>
        <item x="54"/>
        <item n="Not stated" x="58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6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Total Vehicle Occupants**" fld="1" baseField="0" baseItem="17" numFmtId="3"/>
    <dataField name="Vehicle Occupant Safety Equipment Used" fld="2" baseField="0" baseItem="17" numFmtId="3"/>
    <dataField name="Vehicle Occupant Safety Equipment Not Used*" fld="3" baseField="0" baseItem="17" numFmtId="3"/>
    <dataField name="Total Bicyclists" fld="4" baseField="0" baseItem="17" numFmtId="3"/>
    <dataField name="Bicyclist Safety Equipment Used" fld="5" baseField="0" baseItem="17" numFmtId="3"/>
    <dataField name="Bicyclist Safety Equipment Not Used*" fld="6" baseField="0" baseItem="17" numFmtId="3"/>
    <dataField name="Total Motorcyclists***" fld="7" baseField="0" baseItem="17" numFmtId="3"/>
    <dataField name="Motorcyclist Safety Equipment Used" fld="8" baseField="0" baseItem="17" numFmtId="3"/>
    <dataField name="Motorcyclist Safety Equipment Not Used*" fld="9" baseField="0" baseItem="17" numFmtId="3"/>
  </dataFields>
  <formats count="51">
    <format dxfId="50">
      <pivotArea type="all" dataOnly="0" outline="0" fieldPosition="0"/>
    </format>
    <format dxfId="49">
      <pivotArea outline="0" collapsedLevelsAreSubtotals="1" fieldPosition="0"/>
    </format>
    <format dxfId="48">
      <pivotArea type="origin" dataOnly="0" labelOnly="1" outline="0" fieldPosition="0"/>
    </format>
    <format dxfId="47">
      <pivotArea field="-2" type="button" dataOnly="0" labelOnly="1" outline="0" axis="axisCol" fieldPosition="0"/>
    </format>
    <format dxfId="46">
      <pivotArea type="topRight" dataOnly="0" labelOnly="1" outline="0" fieldPosition="0"/>
    </format>
    <format dxfId="45">
      <pivotArea type="all" dataOnly="0" outline="0" fieldPosition="0"/>
    </format>
    <format dxfId="44">
      <pivotArea outline="0" collapsedLevelsAreSubtotals="1" fieldPosition="0"/>
    </format>
    <format dxfId="43">
      <pivotArea type="origin" dataOnly="0" labelOnly="1" outline="0" fieldPosition="0"/>
    </format>
    <format dxfId="42">
      <pivotArea field="-2" type="button" dataOnly="0" labelOnly="1" outline="0" axis="axisCol" fieldPosition="0"/>
    </format>
    <format dxfId="41">
      <pivotArea type="topRight" dataOnly="0" labelOnly="1" outline="0" fieldPosition="0"/>
    </format>
    <format dxfId="40">
      <pivotArea dataOnly="0" labelOnly="1" grandRow="1" outline="0" fieldPosition="0"/>
    </format>
    <format dxfId="39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38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37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36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34">
      <pivotArea dataOnly="0" labelOnly="1" outline="0" fieldPosition="0">
        <references count="1">
          <reference field="4294967294" count="1">
            <x v="7"/>
          </reference>
        </references>
      </pivotArea>
    </format>
    <format dxfId="33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32">
      <pivotArea outline="0" fieldPosition="0">
        <references count="1">
          <reference field="4294967294" count="1">
            <x v="0"/>
          </reference>
        </references>
      </pivotArea>
    </format>
    <format dxfId="31">
      <pivotArea outline="0" fieldPosition="0">
        <references count="1">
          <reference field="4294967294" count="1">
            <x v="1"/>
          </reference>
        </references>
      </pivotArea>
    </format>
    <format dxfId="30">
      <pivotArea outline="0" fieldPosition="0">
        <references count="1">
          <reference field="4294967294" count="1">
            <x v="2"/>
          </reference>
        </references>
      </pivotArea>
    </format>
    <format dxfId="29">
      <pivotArea outline="0" fieldPosition="0">
        <references count="1">
          <reference field="4294967294" count="1">
            <x v="3"/>
          </reference>
        </references>
      </pivotArea>
    </format>
    <format dxfId="28">
      <pivotArea outline="0" fieldPosition="0">
        <references count="1">
          <reference field="4294967294" count="1">
            <x v="4"/>
          </reference>
        </references>
      </pivotArea>
    </format>
    <format dxfId="27">
      <pivotArea outline="0" fieldPosition="0">
        <references count="1">
          <reference field="4294967294" count="1">
            <x v="5"/>
          </reference>
        </references>
      </pivotArea>
    </format>
    <format dxfId="26">
      <pivotArea outline="0" fieldPosition="0">
        <references count="1">
          <reference field="4294967294" count="1">
            <x v="6"/>
          </reference>
        </references>
      </pivotArea>
    </format>
    <format dxfId="25">
      <pivotArea outline="0" fieldPosition="0">
        <references count="1">
          <reference field="4294967294" count="1">
            <x v="7"/>
          </reference>
        </references>
      </pivotArea>
    </format>
    <format dxfId="24">
      <pivotArea outline="0" fieldPosition="0">
        <references count="1">
          <reference field="4294967294" count="1">
            <x v="8"/>
          </reference>
        </references>
      </pivotArea>
    </format>
    <format dxfId="23">
      <pivotArea field="0" type="button" dataOnly="0" labelOnly="1" outline="0" axis="axisRow" fieldPosition="0"/>
    </format>
    <format dxfId="22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1">
      <pivotArea dataOnly="0" labelOnly="1" fieldPosition="0">
        <references count="1">
          <reference field="0" count="9">
            <x v="50"/>
            <x v="51"/>
            <x v="52"/>
            <x v="53"/>
            <x v="54"/>
            <x v="55"/>
            <x v="56"/>
            <x v="57"/>
            <x v="58"/>
          </reference>
        </references>
      </pivotArea>
    </format>
    <format dxfId="20">
      <pivotArea dataOnly="0" labelOnly="1" grandRow="1" outline="0" fieldPosition="0"/>
    </format>
    <format dxfId="19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8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">
      <pivotArea field="0" type="button" dataOnly="0" labelOnly="1" outline="0" axis="axisRow" fieldPosition="0"/>
    </format>
    <format dxfId="16">
      <pivotArea dataOnly="0" labelOnly="1" grandRow="1" outline="0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0" type="button" dataOnly="0" labelOnly="1" outline="0" axis="axisRow" fieldPosition="0"/>
    </format>
    <format dxfId="12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1">
      <pivotArea dataOnly="0" labelOnly="1" fieldPosition="0">
        <references count="1">
          <reference field="0" count="9">
            <x v="50"/>
            <x v="51"/>
            <x v="52"/>
            <x v="53"/>
            <x v="54"/>
            <x v="55"/>
            <x v="56"/>
            <x v="57"/>
            <x v="58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8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7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6">
      <pivotArea field="0" type="button" dataOnly="0" labelOnly="1" outline="0" axis="axisRow" fieldPosition="0"/>
    </format>
    <format dxfId="5">
      <pivotArea field="0" type="button" dataOnly="0" labelOnly="1" outline="0" axis="axisRow" fieldPosition="0"/>
    </format>
    <format dxfId="4">
      <pivotArea grandRow="1" outline="0" collapsedLevelsAreSubtotals="1" fieldPosition="0"/>
    </format>
    <format dxfId="3">
      <pivotArea field="0" type="button" dataOnly="0" labelOnly="1" outline="0" axis="axisRow" fieldPosition="0"/>
    </format>
    <format dxfId="2">
      <pivotArea dataOnly="0" labelOnly="1" fieldPosition="0">
        <references count="1">
          <reference field="0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">
      <pivotArea dataOnly="0" labelOnly="1" fieldPosition="0">
        <references count="1">
          <reference field="0" count="9">
            <x v="50"/>
            <x v="51"/>
            <x v="52"/>
            <x v="53"/>
            <x v="54"/>
            <x v="55"/>
            <x v="56"/>
            <x v="57"/>
            <x v="58"/>
          </reference>
        </references>
      </pivotArea>
    </format>
    <format dxfId="0">
      <pivotArea dataOnly="0" labelOnly="1" grandRow="1" outline="0" fieldPosition="0"/>
    </format>
  </formats>
  <pivotTableStyleInfo name="4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49EF40-6B1B-418E-A6F9-466837B504F2}" name="PivotTable6" cacheId="48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Age Group" colHeaderCaption="Sex" fieldListSortAscending="1">
  <location ref="A40:E53" firstHeaderRow="1" firstDataRow="2" firstDataCol="1"/>
  <pivotFields count="3">
    <pivotField axis="axisCol" showAll="0">
      <items count="5">
        <item x="1"/>
        <item x="0"/>
        <item m="1" x="3"/>
        <item x="2"/>
        <item t="default"/>
      </items>
    </pivotField>
    <pivotField axis="axisRow" showAll="0">
      <items count="13">
        <item x="0"/>
        <item x="5"/>
        <item x="1"/>
        <item x="2"/>
        <item x="3"/>
        <item x="4"/>
        <item x="6"/>
        <item x="7"/>
        <item x="8"/>
        <item x="9"/>
        <item x="10"/>
        <item m="1" x="11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4">
    <i>
      <x/>
    </i>
    <i>
      <x v="1"/>
    </i>
    <i>
      <x v="3"/>
    </i>
    <i t="grand">
      <x/>
    </i>
  </colItems>
  <dataFields count="1">
    <dataField name="Motorcyclist" fld="2" baseField="1" baseItem="4" numFmtId="3"/>
  </dataFields>
  <chartFormats count="6">
    <chartFormat chart="1" format="8" series="1">
      <pivotArea type="data" outline="0" fieldPosition="0">
        <references count="1">
          <reference field="0" count="1" selected="0">
            <x v="0"/>
          </reference>
        </references>
      </pivotArea>
    </chartFormat>
    <chartFormat chart="1" format="9" series="1">
      <pivotArea type="data" outline="0" fieldPosition="0">
        <references count="1">
          <reference field="0" count="1" selected="0">
            <x v="1"/>
          </reference>
        </references>
      </pivotArea>
    </chartFormat>
    <chartFormat chart="1" format="10" series="1">
      <pivotArea type="data" outline="0" fieldPosition="0">
        <references count="1">
          <reference field="0" count="1" selected="0">
            <x v="3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111DE6-309E-4279-B4AB-F3E6A54B7E19}" name="PivotTable12" cacheId="49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8" indent="0" outline="1" outlineData="1" multipleFieldFilters="0" chartFormat="2" rowHeaderCaption="Age Group" colHeaderCaption="Sex" fieldListSortAscending="1">
  <location ref="H40:L53" firstHeaderRow="1" firstDataRow="2" firstDataCol="1"/>
  <pivotFields count="3">
    <pivotField axis="axisCol" showAll="0">
      <items count="4">
        <item x="1"/>
        <item x="0"/>
        <item x="2"/>
        <item t="default"/>
      </items>
    </pivotField>
    <pivotField axis="axisRow" showAll="0">
      <items count="12">
        <item x="0"/>
        <item x="5"/>
        <item x="1"/>
        <item x="2"/>
        <item x="3"/>
        <item x="4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Other" fld="2" baseField="1" baseItem="0" numFmtId="3"/>
  </dataFields>
  <chartFormats count="3"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6DC10A-62A3-403A-9A85-41DA48A2B7FC}" name="PivotTable10" cacheId="54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3" rowHeaderCaption="Age Group" colHeaderCaption="Sex" fieldListSortAscending="1">
  <location ref="H75:M88" firstHeaderRow="1" firstDataRow="2" firstDataCol="1"/>
  <pivotFields count="3">
    <pivotField axis="axisCol" showAll="0">
      <items count="6">
        <item x="1"/>
        <item x="0"/>
        <item x="2"/>
        <item x="3"/>
        <item m="1" x="4"/>
        <item t="default"/>
      </items>
    </pivotField>
    <pivotField axis="axisRow" showAll="0">
      <items count="12">
        <item x="0"/>
        <item x="5"/>
        <item x="1"/>
        <item x="2"/>
        <item x="3"/>
        <item x="4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Bicyclist" fld="2" baseField="1" baseItem="0" numFmtId="3"/>
  </dataFields>
  <chartFormats count="4"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9C95D9-66D5-4C4C-9379-92CE6102B09B}" name="PivotTable3" cacheId="45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Age Group" colHeaderCaption="Sex" fieldListSortAscending="1">
  <location ref="H8:L21" firstHeaderRow="1" firstDataRow="2" firstDataCol="1"/>
  <pivotFields count="3">
    <pivotField axis="axisCol" showAll="0">
      <items count="5">
        <item x="1"/>
        <item x="0"/>
        <item m="1" x="3"/>
        <item x="2"/>
        <item t="default"/>
      </items>
    </pivotField>
    <pivotField axis="axisRow" showAll="0">
      <items count="13">
        <item x="0"/>
        <item x="5"/>
        <item x="1"/>
        <item x="2"/>
        <item x="3"/>
        <item x="4"/>
        <item x="6"/>
        <item x="7"/>
        <item x="8"/>
        <item x="9"/>
        <item x="10"/>
        <item m="1" x="11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4">
    <i>
      <x/>
    </i>
    <i>
      <x v="1"/>
    </i>
    <i>
      <x v="3"/>
    </i>
    <i t="grand">
      <x/>
    </i>
  </colItems>
  <dataFields count="1">
    <dataField name="Passenger" fld="2" baseField="1" baseItem="2" numFmtId="3"/>
  </dataFields>
  <chartFormats count="6">
    <chartFormat chart="1" format="9" series="1">
      <pivotArea type="data" outline="0" fieldPosition="0">
        <references count="1">
          <reference field="0" count="1" selected="0">
            <x v="0"/>
          </reference>
        </references>
      </pivotArea>
    </chartFormat>
    <chartFormat chart="1" format="10" series="1">
      <pivotArea type="data" outline="0" fieldPosition="0">
        <references count="1">
          <reference field="0" count="1" selected="0">
            <x v="1"/>
          </reference>
        </references>
      </pivotArea>
    </chartFormat>
    <chartFormat chart="1" format="11" series="1">
      <pivotArea type="data" outline="0" fieldPosition="0">
        <references count="1">
          <reference field="0" count="1" selected="0">
            <x v="3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CF851E-A352-4CC6-BBA5-19C373416F79}" name="PivotTable2" cacheId="44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Age Group" colHeaderCaption="Sex" fieldListSortAscending="1">
  <location ref="A8:E21" firstHeaderRow="1" firstDataRow="2" firstDataCol="1"/>
  <pivotFields count="3">
    <pivotField axis="axisCol" showAll="0">
      <items count="5">
        <item x="1"/>
        <item x="0"/>
        <item m="1" x="3"/>
        <item x="2"/>
        <item t="default"/>
      </items>
    </pivotField>
    <pivotField axis="axisRow" showAll="0">
      <items count="13">
        <item x="0"/>
        <item x="5"/>
        <item x="1"/>
        <item x="2"/>
        <item x="3"/>
        <item x="4"/>
        <item x="6"/>
        <item x="7"/>
        <item x="8"/>
        <item x="9"/>
        <item x="10"/>
        <item m="1" x="11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4">
    <i>
      <x/>
    </i>
    <i>
      <x v="1"/>
    </i>
    <i>
      <x v="3"/>
    </i>
    <i t="grand">
      <x/>
    </i>
  </colItems>
  <dataFields count="1">
    <dataField name="Driver" fld="2" baseField="1" baseItem="0" numFmtId="3"/>
  </dataFields>
  <chartFormats count="6">
    <chartFormat chart="1" format="9" series="1">
      <pivotArea type="data" outline="0" fieldPosition="0">
        <references count="1">
          <reference field="0" count="1" selected="0">
            <x v="0"/>
          </reference>
        </references>
      </pivotArea>
    </chartFormat>
    <chartFormat chart="1" format="10" series="1">
      <pivotArea type="data" outline="0" fieldPosition="0">
        <references count="1">
          <reference field="0" count="1" selected="0">
            <x v="1"/>
          </reference>
        </references>
      </pivotArea>
    </chartFormat>
    <chartFormat chart="1" format="11" series="1">
      <pivotArea type="data" outline="0" fieldPosition="0">
        <references count="1">
          <reference field="0" count="1" selected="0">
            <x v="3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364E29-9446-4B82-975A-E41793A875A2}" name="PivotTable11" cacheId="55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3" rowHeaderCaption="Age Group" colHeaderCaption="Sex" fieldListSortAscending="1">
  <location ref="A91:F104" firstHeaderRow="1" firstDataRow="2" firstDataCol="1"/>
  <pivotFields count="3">
    <pivotField axis="axisCol" showAll="0">
      <items count="6">
        <item x="1"/>
        <item x="0"/>
        <item x="2"/>
        <item x="3"/>
        <item m="1" x="4"/>
        <item t="default"/>
      </items>
    </pivotField>
    <pivotField axis="axisRow" showAll="0">
      <items count="12">
        <item x="0"/>
        <item x="5"/>
        <item x="1"/>
        <item x="2"/>
        <item x="3"/>
        <item x="4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Motorcyclist" fld="2" baseField="1" baseItem="4" numFmtId="3"/>
  </dataFields>
  <chartFormats count="4"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BBFD5E-0D1E-4D4C-B9F5-81524B142FF0}" name="PivotTable9" cacheId="53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3" rowHeaderCaption="Age Group" colHeaderCaption="Sex" fieldListSortAscending="1">
  <location ref="A75:F88" firstHeaderRow="1" firstDataRow="2" firstDataCol="1"/>
  <pivotFields count="3">
    <pivotField axis="axisCol" showAll="0">
      <items count="6">
        <item x="1"/>
        <item x="0"/>
        <item x="2"/>
        <item x="3"/>
        <item m="1" x="4"/>
        <item t="default"/>
      </items>
    </pivotField>
    <pivotField axis="axisRow" showAll="0">
      <items count="12">
        <item x="0"/>
        <item x="5"/>
        <item x="1"/>
        <item x="2"/>
        <item x="3"/>
        <item x="4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Pedestrian" fld="2" baseField="1" baseItem="0" numFmtId="3"/>
  </dataFields>
  <chartFormats count="4"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37886C-23AE-42F4-A082-DCE593C65386}" name="PivotTable5" cacheId="47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Age Group" colHeaderCaption="Sex" fieldListSortAscending="1">
  <location ref="H24:L37" firstHeaderRow="1" firstDataRow="2" firstDataCol="1"/>
  <pivotFields count="3">
    <pivotField axis="axisCol" showAll="0">
      <items count="5">
        <item x="1"/>
        <item x="0"/>
        <item m="1" x="3"/>
        <item x="2"/>
        <item t="default"/>
      </items>
    </pivotField>
    <pivotField axis="axisRow" showAll="0">
      <items count="13">
        <item x="0"/>
        <item x="5"/>
        <item x="1"/>
        <item x="2"/>
        <item x="3"/>
        <item x="4"/>
        <item x="6"/>
        <item x="7"/>
        <item x="8"/>
        <item x="9"/>
        <item x="10"/>
        <item m="1" x="11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4">
    <i>
      <x/>
    </i>
    <i>
      <x v="1"/>
    </i>
    <i>
      <x v="3"/>
    </i>
    <i t="grand">
      <x/>
    </i>
  </colItems>
  <dataFields count="1">
    <dataField name="Bicyclist" fld="2" baseField="1" baseItem="4" numFmtId="3"/>
  </dataFields>
  <chartFormats count="6">
    <chartFormat chart="1" format="8" series="1">
      <pivotArea type="data" outline="0" fieldPosition="0">
        <references count="1">
          <reference field="0" count="1" selected="0">
            <x v="0"/>
          </reference>
        </references>
      </pivotArea>
    </chartFormat>
    <chartFormat chart="1" format="9" series="1">
      <pivotArea type="data" outline="0" fieldPosition="0">
        <references count="1">
          <reference field="0" count="1" selected="0">
            <x v="1"/>
          </reference>
        </references>
      </pivotArea>
    </chartFormat>
    <chartFormat chart="1" format="10" series="1">
      <pivotArea type="data" outline="0" fieldPosition="0">
        <references count="1">
          <reference field="0" count="1" selected="0">
            <x v="3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00D4F0-377C-49CC-86A5-DEB9E240E7F2}" name="PivotTable14" cacheId="57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8" indent="0" outline="1" outlineData="1" multipleFieldFilters="0" chartFormat="2" rowHeaderCaption="Age Group" colHeaderCaption="Sex" fieldListSortAscending="1">
  <location ref="O91:T104" firstHeaderRow="1" firstDataRow="2" firstDataCol="1"/>
  <pivotFields count="3">
    <pivotField axis="axisCol" showAll="0">
      <items count="5">
        <item x="1"/>
        <item x="0"/>
        <item x="2"/>
        <item x="3"/>
        <item t="default"/>
      </items>
    </pivotField>
    <pivotField axis="axisRow" showAll="0">
      <items count="12">
        <item x="0"/>
        <item x="5"/>
        <item x="1"/>
        <item x="2"/>
        <item x="3"/>
        <item x="4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Operator" fld="2" baseField="1" baseItem="0" numFmtId="3"/>
  </dataFields>
  <chartFormats count="4"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83AFAE-26C3-4D5C-9361-627433298C4A}" name="PivotTable4" cacheId="46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2" rowHeaderCaption="Age Group" colHeaderCaption="Sex" fieldListSortAscending="1">
  <location ref="A24:E37" firstHeaderRow="1" firstDataRow="2" firstDataCol="1"/>
  <pivotFields count="3">
    <pivotField axis="axisCol" showAll="0">
      <items count="5">
        <item x="1"/>
        <item x="0"/>
        <item m="1" x="3"/>
        <item x="2"/>
        <item t="default"/>
      </items>
    </pivotField>
    <pivotField axis="axisRow" showAll="0">
      <items count="13">
        <item x="0"/>
        <item x="5"/>
        <item x="1"/>
        <item x="2"/>
        <item x="3"/>
        <item x="4"/>
        <item x="6"/>
        <item x="7"/>
        <item x="8"/>
        <item x="9"/>
        <item x="10"/>
        <item m="1" x="11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4">
    <i>
      <x/>
    </i>
    <i>
      <x v="1"/>
    </i>
    <i>
      <x v="3"/>
    </i>
    <i t="grand">
      <x/>
    </i>
  </colItems>
  <dataFields count="1">
    <dataField name="Pedestrian" fld="2" baseField="1" baseItem="2" numFmtId="3"/>
  </dataFields>
  <chartFormats count="6">
    <chartFormat chart="1" format="8" series="1">
      <pivotArea type="data" outline="0" fieldPosition="0">
        <references count="1">
          <reference field="0" count="1" selected="0">
            <x v="0"/>
          </reference>
        </references>
      </pivotArea>
    </chartFormat>
    <chartFormat chart="1" format="9" series="1">
      <pivotArea type="data" outline="0" fieldPosition="0">
        <references count="1">
          <reference field="0" count="1" selected="0">
            <x v="1"/>
          </reference>
        </references>
      </pivotArea>
    </chartFormat>
    <chartFormat chart="1" format="10" series="1">
      <pivotArea type="data" outline="0" fieldPosition="0">
        <references count="1">
          <reference field="0" count="1" selected="0">
            <x v="3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8A441A-D780-4FB5-B2AE-22CEFAE7BFFD}" name="PivotTable7" cacheId="51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3" rowHeaderCaption="Age Group" colHeaderCaption="Sex" fieldListSortAscending="1">
  <location ref="A59:F72" firstHeaderRow="1" firstDataRow="2" firstDataCol="1"/>
  <pivotFields count="3">
    <pivotField axis="axisCol" showAll="0">
      <items count="6">
        <item x="1"/>
        <item x="0"/>
        <item x="2"/>
        <item x="3"/>
        <item m="1" x="4"/>
        <item t="default"/>
      </items>
    </pivotField>
    <pivotField axis="axisRow" showAll="0">
      <items count="12">
        <item x="0"/>
        <item x="5"/>
        <item x="1"/>
        <item x="2"/>
        <item x="3"/>
        <item x="4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Driver" fld="2" baseField="1" baseItem="6" numFmtId="3"/>
  </dataFields>
  <chartFormats count="4"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7B7173-FD1E-42A8-9B13-D85D50187E3C}" name="PivotTable8" cacheId="52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6" indent="0" outline="1" outlineData="1" multipleFieldFilters="0" chartFormat="3" rowHeaderCaption="Age Group" colHeaderCaption="Sex" fieldListSortAscending="1">
  <location ref="H59:M72" firstHeaderRow="1" firstDataRow="2" firstDataCol="1"/>
  <pivotFields count="3">
    <pivotField axis="axisCol" showAll="0">
      <items count="6">
        <item x="1"/>
        <item x="0"/>
        <item x="2"/>
        <item x="3"/>
        <item m="1" x="4"/>
        <item t="default"/>
      </items>
    </pivotField>
    <pivotField axis="axisRow" showAll="0">
      <items count="12">
        <item x="0"/>
        <item x="5"/>
        <item x="1"/>
        <item x="2"/>
        <item x="3"/>
        <item x="4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Passenger" fld="2" baseField="1" baseItem="0" numFmtId="3"/>
  </dataFields>
  <chartFormats count="4">
    <chartFormat chart="2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28DC0B-3A83-4A8A-818B-D1EF263B94D6}" name="PivotTable13" cacheId="56" applyNumberFormats="0" applyBorderFormats="0" applyFontFormats="0" applyPatternFormats="0" applyAlignmentFormats="0" applyWidthHeightFormats="1" dataCaption="Values" grandTotalCaption="TOTALS" updatedVersion="8" minRefreshableVersion="3" useAutoFormatting="1" itemPrintTitles="1" createdVersion="8" indent="0" outline="1" outlineData="1" multipleFieldFilters="0" chartFormat="2" rowHeaderCaption="Age Group" colHeaderCaption="Sex" fieldListSortAscending="1">
  <location ref="H91:M104" firstHeaderRow="1" firstDataRow="2" firstDataCol="1"/>
  <pivotFields count="3">
    <pivotField axis="axisCol" showAll="0">
      <items count="5">
        <item x="1"/>
        <item x="0"/>
        <item x="2"/>
        <item x="3"/>
        <item t="default"/>
      </items>
    </pivotField>
    <pivotField axis="axisRow" showAll="0">
      <items count="12">
        <item x="0"/>
        <item x="5"/>
        <item x="1"/>
        <item x="2"/>
        <item x="3"/>
        <item x="4"/>
        <item x="6"/>
        <item x="7"/>
        <item x="8"/>
        <item x="9"/>
        <item x="10"/>
        <item t="default"/>
      </items>
    </pivotField>
    <pivotField dataField="1" showAl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Other" fld="2" baseField="1" baseItem="0" numFmtId="3"/>
  </dataFields>
  <chartFormats count="4"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7B5209-93DD-4558-B5EC-0E7FE7E786AA}" name="Table1" displayName="Table1" ref="A1:A2" totalsRowShown="0">
  <autoFilter ref="A1:A2" xr:uid="{7D301AF8-B318-40C6-B11B-9E9442C4AE51}"/>
  <tableColumns count="1">
    <tableColumn id="1" xr3:uid="{FF54637E-89ED-427F-A44A-B2C739096BDB}" name="Crash_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6.xml"/><Relationship Id="rId13" Type="http://schemas.openxmlformats.org/officeDocument/2006/relationships/pivotTable" Target="../pivotTables/pivotTable21.xml"/><Relationship Id="rId3" Type="http://schemas.openxmlformats.org/officeDocument/2006/relationships/pivotTable" Target="../pivotTables/pivotTable11.xml"/><Relationship Id="rId7" Type="http://schemas.openxmlformats.org/officeDocument/2006/relationships/pivotTable" Target="../pivotTables/pivotTable15.xml"/><Relationship Id="rId12" Type="http://schemas.openxmlformats.org/officeDocument/2006/relationships/pivotTable" Target="../pivotTables/pivotTable20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6" Type="http://schemas.openxmlformats.org/officeDocument/2006/relationships/pivotTable" Target="../pivotTables/pivotTable14.xml"/><Relationship Id="rId11" Type="http://schemas.openxmlformats.org/officeDocument/2006/relationships/pivotTable" Target="../pivotTables/pivotTable19.xml"/><Relationship Id="rId5" Type="http://schemas.openxmlformats.org/officeDocument/2006/relationships/pivotTable" Target="../pivotTables/pivotTable13.xml"/><Relationship Id="rId15" Type="http://schemas.openxmlformats.org/officeDocument/2006/relationships/table" Target="../tables/table1.xml"/><Relationship Id="rId10" Type="http://schemas.openxmlformats.org/officeDocument/2006/relationships/pivotTable" Target="../pivotTables/pivotTable18.xml"/><Relationship Id="rId4" Type="http://schemas.openxmlformats.org/officeDocument/2006/relationships/pivotTable" Target="../pivotTables/pivotTable12.xml"/><Relationship Id="rId9" Type="http://schemas.openxmlformats.org/officeDocument/2006/relationships/pivotTable" Target="../pivotTables/pivotTable17.xml"/><Relationship Id="rId14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F7E1F-7FBE-425B-A85A-0E91CBBF8842}">
  <sheetPr>
    <pageSetUpPr fitToPage="1"/>
  </sheetPr>
  <dimension ref="A1:V19"/>
  <sheetViews>
    <sheetView tabSelected="1" zoomScaleNormal="100" workbookViewId="0">
      <selection activeCell="A2" sqref="A2"/>
    </sheetView>
  </sheetViews>
  <sheetFormatPr defaultColWidth="9.1796875" defaultRowHeight="15" x14ac:dyDescent="0.3"/>
  <cols>
    <col min="1" max="1" width="13.54296875" style="1" bestFit="1" customWidth="1"/>
    <col min="2" max="3" width="8.453125" style="1" bestFit="1" customWidth="1"/>
    <col min="4" max="4" width="11.54296875" style="1" customWidth="1"/>
    <col min="5" max="5" width="13.453125" style="1" bestFit="1" customWidth="1"/>
    <col min="6" max="6" width="8.453125" style="1" bestFit="1" customWidth="1"/>
    <col min="7" max="7" width="11.54296875" style="1" customWidth="1"/>
    <col min="8" max="8" width="14" style="1" bestFit="1" customWidth="1"/>
    <col min="9" max="9" width="8.453125" style="1" customWidth="1"/>
    <col min="10" max="10" width="11.54296875" style="1" customWidth="1"/>
    <col min="11" max="11" width="10.7265625" style="1" bestFit="1" customWidth="1"/>
    <col min="12" max="12" width="8.453125" style="1" customWidth="1"/>
    <col min="13" max="13" width="11.54296875" style="1" customWidth="1"/>
    <col min="14" max="14" width="16.81640625" style="1" bestFit="1" customWidth="1"/>
    <col min="15" max="15" width="8.453125" style="1" bestFit="1" customWidth="1"/>
    <col min="16" max="16" width="11.54296875" style="1" customWidth="1"/>
    <col min="17" max="17" width="7.81640625" style="1" bestFit="1" customWidth="1"/>
    <col min="18" max="18" width="8.453125" style="1" customWidth="1"/>
    <col min="19" max="19" width="11.54296875" style="1" customWidth="1"/>
    <col min="20" max="20" width="11.7265625" style="1" customWidth="1"/>
    <col min="21" max="21" width="8.453125" style="1" customWidth="1"/>
    <col min="22" max="22" width="11.54296875" style="1" customWidth="1"/>
    <col min="23" max="16384" width="9.1796875" style="1"/>
  </cols>
  <sheetData>
    <row r="1" spans="1:22" ht="17.5" x14ac:dyDescent="0.35">
      <c r="A1" s="2" t="str">
        <f>Parameters!$A$5</f>
        <v>TABLE 4A PERSONS KILLED BY SEX BY AGE - 2021</v>
      </c>
    </row>
    <row r="3" spans="1:22" x14ac:dyDescent="0.3">
      <c r="A3" s="15"/>
      <c r="B3" s="14" t="s">
        <v>21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x14ac:dyDescent="0.3">
      <c r="A4" s="15"/>
      <c r="B4" s="19" t="s">
        <v>13</v>
      </c>
      <c r="C4" s="19"/>
      <c r="D4" s="19"/>
      <c r="E4" s="19" t="s">
        <v>14</v>
      </c>
      <c r="F4" s="19"/>
      <c r="G4" s="19"/>
      <c r="H4" s="19" t="s">
        <v>15</v>
      </c>
      <c r="I4" s="19"/>
      <c r="J4" s="19"/>
      <c r="K4" s="19" t="s">
        <v>16</v>
      </c>
      <c r="L4" s="19"/>
      <c r="M4" s="19"/>
      <c r="N4" s="19" t="s">
        <v>59</v>
      </c>
      <c r="O4" s="19"/>
      <c r="P4" s="19"/>
      <c r="Q4" s="19" t="s">
        <v>34</v>
      </c>
      <c r="R4" s="19"/>
      <c r="S4" s="19"/>
      <c r="T4" s="19" t="s">
        <v>172</v>
      </c>
      <c r="U4" s="19"/>
      <c r="V4" s="19"/>
    </row>
    <row r="5" spans="1:22" x14ac:dyDescent="0.3">
      <c r="A5" s="13" t="s">
        <v>158</v>
      </c>
      <c r="B5" s="20" t="s">
        <v>11</v>
      </c>
      <c r="C5" s="20" t="s">
        <v>12</v>
      </c>
      <c r="D5" s="20" t="s">
        <v>10</v>
      </c>
      <c r="E5" s="20" t="s">
        <v>11</v>
      </c>
      <c r="F5" s="20" t="s">
        <v>12</v>
      </c>
      <c r="G5" s="20" t="s">
        <v>10</v>
      </c>
      <c r="H5" s="20" t="s">
        <v>11</v>
      </c>
      <c r="I5" s="20" t="s">
        <v>12</v>
      </c>
      <c r="J5" s="20" t="s">
        <v>10</v>
      </c>
      <c r="K5" s="20" t="s">
        <v>11</v>
      </c>
      <c r="L5" s="20" t="s">
        <v>12</v>
      </c>
      <c r="M5" s="20" t="s">
        <v>10</v>
      </c>
      <c r="N5" s="20" t="s">
        <v>11</v>
      </c>
      <c r="O5" s="20" t="s">
        <v>12</v>
      </c>
      <c r="P5" s="20" t="s">
        <v>10</v>
      </c>
      <c r="Q5" s="20" t="s">
        <v>11</v>
      </c>
      <c r="R5" s="20" t="s">
        <v>12</v>
      </c>
      <c r="S5" s="20" t="s">
        <v>10</v>
      </c>
      <c r="T5" s="20" t="s">
        <v>11</v>
      </c>
      <c r="U5" s="20" t="s">
        <v>12</v>
      </c>
      <c r="V5" s="20" t="s">
        <v>10</v>
      </c>
    </row>
    <row r="6" spans="1:22" x14ac:dyDescent="0.3">
      <c r="A6" s="16" t="s">
        <v>0</v>
      </c>
      <c r="B6" s="7">
        <v>0</v>
      </c>
      <c r="C6" s="7">
        <v>0</v>
      </c>
      <c r="D6" s="7">
        <v>0</v>
      </c>
      <c r="E6" s="7">
        <v>9</v>
      </c>
      <c r="F6" s="7">
        <v>7</v>
      </c>
      <c r="G6" s="7">
        <v>0</v>
      </c>
      <c r="H6" s="7">
        <v>3</v>
      </c>
      <c r="I6" s="7">
        <v>3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</row>
    <row r="7" spans="1:22" x14ac:dyDescent="0.3">
      <c r="A7" s="16" t="s">
        <v>5</v>
      </c>
      <c r="B7" s="7">
        <v>4</v>
      </c>
      <c r="C7" s="7">
        <v>0</v>
      </c>
      <c r="D7" s="7">
        <v>0</v>
      </c>
      <c r="E7" s="7">
        <v>30</v>
      </c>
      <c r="F7" s="7">
        <v>31</v>
      </c>
      <c r="G7" s="7">
        <v>0</v>
      </c>
      <c r="H7" s="7">
        <v>7</v>
      </c>
      <c r="I7" s="7">
        <v>7</v>
      </c>
      <c r="J7" s="7">
        <v>0</v>
      </c>
      <c r="K7" s="7">
        <v>2</v>
      </c>
      <c r="L7" s="7">
        <v>3</v>
      </c>
      <c r="M7" s="7">
        <v>0</v>
      </c>
      <c r="N7" s="7">
        <v>5</v>
      </c>
      <c r="O7" s="7">
        <v>1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</row>
    <row r="8" spans="1:22" x14ac:dyDescent="0.3">
      <c r="A8" s="16" t="s">
        <v>1</v>
      </c>
      <c r="B8" s="7">
        <v>367</v>
      </c>
      <c r="C8" s="7">
        <v>91</v>
      </c>
      <c r="D8" s="7">
        <v>2</v>
      </c>
      <c r="E8" s="7">
        <v>99</v>
      </c>
      <c r="F8" s="7">
        <v>88</v>
      </c>
      <c r="G8" s="7">
        <v>2</v>
      </c>
      <c r="H8" s="7">
        <v>64</v>
      </c>
      <c r="I8" s="7">
        <v>24</v>
      </c>
      <c r="J8" s="7">
        <v>1</v>
      </c>
      <c r="K8" s="7">
        <v>11</v>
      </c>
      <c r="L8" s="7">
        <v>2</v>
      </c>
      <c r="M8" s="7">
        <v>0</v>
      </c>
      <c r="N8" s="7">
        <v>84</v>
      </c>
      <c r="O8" s="7">
        <v>7</v>
      </c>
      <c r="P8" s="7">
        <v>0</v>
      </c>
      <c r="Q8" s="7">
        <v>4</v>
      </c>
      <c r="R8" s="7">
        <v>1</v>
      </c>
      <c r="S8" s="7">
        <v>0</v>
      </c>
      <c r="T8" s="7">
        <v>0</v>
      </c>
      <c r="U8" s="7">
        <v>0</v>
      </c>
      <c r="V8" s="7">
        <v>0</v>
      </c>
    </row>
    <row r="9" spans="1:22" x14ac:dyDescent="0.3">
      <c r="A9" s="16" t="s">
        <v>2</v>
      </c>
      <c r="B9" s="7">
        <v>505</v>
      </c>
      <c r="C9" s="7">
        <v>115</v>
      </c>
      <c r="D9" s="7">
        <v>1</v>
      </c>
      <c r="E9" s="7">
        <v>61</v>
      </c>
      <c r="F9" s="7">
        <v>68</v>
      </c>
      <c r="G9" s="7">
        <v>1</v>
      </c>
      <c r="H9" s="7">
        <v>176</v>
      </c>
      <c r="I9" s="7">
        <v>65</v>
      </c>
      <c r="J9" s="7">
        <v>0</v>
      </c>
      <c r="K9" s="7">
        <v>10</v>
      </c>
      <c r="L9" s="7">
        <v>3</v>
      </c>
      <c r="M9" s="7">
        <v>0</v>
      </c>
      <c r="N9" s="7">
        <v>146</v>
      </c>
      <c r="O9" s="7">
        <v>7</v>
      </c>
      <c r="P9" s="7">
        <v>1</v>
      </c>
      <c r="Q9" s="7">
        <v>2</v>
      </c>
      <c r="R9" s="7">
        <v>0</v>
      </c>
      <c r="S9" s="7">
        <v>0</v>
      </c>
      <c r="T9" s="7">
        <v>0</v>
      </c>
      <c r="U9" s="7">
        <v>0</v>
      </c>
      <c r="V9" s="7">
        <v>0</v>
      </c>
    </row>
    <row r="10" spans="1:22" x14ac:dyDescent="0.3">
      <c r="A10" s="16" t="s">
        <v>3</v>
      </c>
      <c r="B10" s="7">
        <v>348</v>
      </c>
      <c r="C10" s="7">
        <v>71</v>
      </c>
      <c r="D10" s="7">
        <v>1</v>
      </c>
      <c r="E10" s="7">
        <v>29</v>
      </c>
      <c r="F10" s="7">
        <v>45</v>
      </c>
      <c r="G10" s="7">
        <v>0</v>
      </c>
      <c r="H10" s="7">
        <v>158</v>
      </c>
      <c r="I10" s="7">
        <v>52</v>
      </c>
      <c r="J10" s="7">
        <v>0</v>
      </c>
      <c r="K10" s="7">
        <v>19</v>
      </c>
      <c r="L10" s="7">
        <v>2</v>
      </c>
      <c r="M10" s="7">
        <v>0</v>
      </c>
      <c r="N10" s="7">
        <v>116</v>
      </c>
      <c r="O10" s="7">
        <v>3</v>
      </c>
      <c r="P10" s="7">
        <v>0</v>
      </c>
      <c r="Q10" s="7">
        <v>1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</row>
    <row r="11" spans="1:22" x14ac:dyDescent="0.3">
      <c r="A11" s="16" t="s">
        <v>4</v>
      </c>
      <c r="B11" s="7">
        <v>285</v>
      </c>
      <c r="C11" s="7">
        <v>65</v>
      </c>
      <c r="D11" s="7">
        <v>2</v>
      </c>
      <c r="E11" s="7">
        <v>27</v>
      </c>
      <c r="F11" s="7">
        <v>30</v>
      </c>
      <c r="G11" s="7">
        <v>0</v>
      </c>
      <c r="H11" s="7">
        <v>117</v>
      </c>
      <c r="I11" s="7">
        <v>51</v>
      </c>
      <c r="J11" s="7">
        <v>0</v>
      </c>
      <c r="K11" s="7">
        <v>26</v>
      </c>
      <c r="L11" s="7">
        <v>1</v>
      </c>
      <c r="M11" s="7">
        <v>0</v>
      </c>
      <c r="N11" s="7">
        <v>115</v>
      </c>
      <c r="O11" s="7">
        <v>4</v>
      </c>
      <c r="P11" s="7">
        <v>0</v>
      </c>
      <c r="Q11" s="7">
        <v>2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x14ac:dyDescent="0.3">
      <c r="A12" s="16" t="s">
        <v>6</v>
      </c>
      <c r="B12" s="7">
        <v>270</v>
      </c>
      <c r="C12" s="7">
        <v>63</v>
      </c>
      <c r="D12" s="7">
        <v>0</v>
      </c>
      <c r="E12" s="7">
        <v>18</v>
      </c>
      <c r="F12" s="7">
        <v>30</v>
      </c>
      <c r="G12" s="7">
        <v>0</v>
      </c>
      <c r="H12" s="7">
        <v>160</v>
      </c>
      <c r="I12" s="7">
        <v>52</v>
      </c>
      <c r="J12" s="7">
        <v>2</v>
      </c>
      <c r="K12" s="7">
        <v>23</v>
      </c>
      <c r="L12" s="7">
        <v>4</v>
      </c>
      <c r="M12" s="7">
        <v>0</v>
      </c>
      <c r="N12" s="7">
        <v>76</v>
      </c>
      <c r="O12" s="7">
        <v>8</v>
      </c>
      <c r="P12" s="7">
        <v>0</v>
      </c>
      <c r="Q12" s="7">
        <v>3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</row>
    <row r="13" spans="1:22" x14ac:dyDescent="0.3">
      <c r="A13" s="16" t="s">
        <v>7</v>
      </c>
      <c r="B13" s="7">
        <v>151</v>
      </c>
      <c r="C13" s="7">
        <v>22</v>
      </c>
      <c r="D13" s="7">
        <v>1</v>
      </c>
      <c r="E13" s="7">
        <v>7</v>
      </c>
      <c r="F13" s="7">
        <v>22</v>
      </c>
      <c r="G13" s="7">
        <v>0</v>
      </c>
      <c r="H13" s="7">
        <v>88</v>
      </c>
      <c r="I13" s="7">
        <v>42</v>
      </c>
      <c r="J13" s="7">
        <v>1</v>
      </c>
      <c r="K13" s="7">
        <v>21</v>
      </c>
      <c r="L13" s="7">
        <v>0</v>
      </c>
      <c r="M13" s="7">
        <v>0</v>
      </c>
      <c r="N13" s="7">
        <v>34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x14ac:dyDescent="0.3">
      <c r="A14" s="16" t="s">
        <v>8</v>
      </c>
      <c r="B14" s="7">
        <v>74</v>
      </c>
      <c r="C14" s="7">
        <v>18</v>
      </c>
      <c r="D14" s="7">
        <v>0</v>
      </c>
      <c r="E14" s="7">
        <v>5</v>
      </c>
      <c r="F14" s="7">
        <v>17</v>
      </c>
      <c r="G14" s="7">
        <v>0</v>
      </c>
      <c r="H14" s="7">
        <v>49</v>
      </c>
      <c r="I14" s="7">
        <v>16</v>
      </c>
      <c r="J14" s="7">
        <v>1</v>
      </c>
      <c r="K14" s="7">
        <v>10</v>
      </c>
      <c r="L14" s="7">
        <v>0</v>
      </c>
      <c r="M14" s="7">
        <v>0</v>
      </c>
      <c r="N14" s="7">
        <v>9</v>
      </c>
      <c r="O14" s="7">
        <v>1</v>
      </c>
      <c r="P14" s="7">
        <v>0</v>
      </c>
      <c r="Q14" s="7">
        <v>1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</row>
    <row r="15" spans="1:22" x14ac:dyDescent="0.3">
      <c r="A15" s="16" t="s">
        <v>9</v>
      </c>
      <c r="B15" s="7">
        <v>24</v>
      </c>
      <c r="C15" s="7">
        <v>10</v>
      </c>
      <c r="D15" s="7">
        <v>0</v>
      </c>
      <c r="E15" s="7">
        <v>4</v>
      </c>
      <c r="F15" s="7">
        <v>17</v>
      </c>
      <c r="G15" s="7">
        <v>0</v>
      </c>
      <c r="H15" s="7">
        <v>13</v>
      </c>
      <c r="I15" s="7">
        <v>10</v>
      </c>
      <c r="J15" s="7">
        <v>0</v>
      </c>
      <c r="K15" s="7">
        <v>1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1</v>
      </c>
      <c r="R15" s="7">
        <v>1</v>
      </c>
      <c r="S15" s="7">
        <v>0</v>
      </c>
      <c r="T15" s="7">
        <v>0</v>
      </c>
      <c r="U15" s="7">
        <v>0</v>
      </c>
      <c r="V15" s="7">
        <v>0</v>
      </c>
    </row>
    <row r="16" spans="1:22" x14ac:dyDescent="0.3">
      <c r="A16" s="16" t="s">
        <v>10</v>
      </c>
      <c r="B16" s="7">
        <v>0</v>
      </c>
      <c r="C16" s="7">
        <v>0</v>
      </c>
      <c r="D16" s="7">
        <v>1</v>
      </c>
      <c r="E16" s="7">
        <v>8</v>
      </c>
      <c r="F16" s="7">
        <v>5</v>
      </c>
      <c r="G16" s="7">
        <v>1</v>
      </c>
      <c r="H16" s="7">
        <v>5</v>
      </c>
      <c r="I16" s="7">
        <v>1</v>
      </c>
      <c r="J16" s="7">
        <v>1</v>
      </c>
      <c r="K16" s="7">
        <v>1</v>
      </c>
      <c r="L16" s="7">
        <v>0</v>
      </c>
      <c r="M16" s="7">
        <v>1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</row>
    <row r="17" spans="1:22" x14ac:dyDescent="0.3">
      <c r="A17" s="17" t="s">
        <v>157</v>
      </c>
      <c r="B17" s="7">
        <v>2028</v>
      </c>
      <c r="C17" s="7">
        <v>455</v>
      </c>
      <c r="D17" s="7">
        <v>8</v>
      </c>
      <c r="E17" s="7">
        <v>297</v>
      </c>
      <c r="F17" s="7">
        <v>360</v>
      </c>
      <c r="G17" s="7">
        <v>4</v>
      </c>
      <c r="H17" s="7">
        <v>840</v>
      </c>
      <c r="I17" s="7">
        <v>323</v>
      </c>
      <c r="J17" s="7">
        <v>6</v>
      </c>
      <c r="K17" s="7">
        <v>124</v>
      </c>
      <c r="L17" s="7">
        <v>15</v>
      </c>
      <c r="M17" s="7">
        <v>1</v>
      </c>
      <c r="N17" s="7">
        <v>587</v>
      </c>
      <c r="O17" s="7">
        <v>31</v>
      </c>
      <c r="P17" s="7">
        <v>1</v>
      </c>
      <c r="Q17" s="7">
        <v>14</v>
      </c>
      <c r="R17" s="7">
        <v>2</v>
      </c>
      <c r="S17" s="7">
        <v>0</v>
      </c>
      <c r="T17" s="7">
        <v>0</v>
      </c>
      <c r="U17" s="7">
        <v>0</v>
      </c>
      <c r="V17" s="7">
        <v>0</v>
      </c>
    </row>
    <row r="18" spans="1:22" ht="5.25" customHeight="1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2" x14ac:dyDescent="0.3">
      <c r="A19" s="6" t="s">
        <v>151</v>
      </c>
    </row>
  </sheetData>
  <pageMargins left="0.55000000000000004" right="0.55000000000000004" top="0.55000000000000004" bottom="0.55000000000000004" header="0.3" footer="0.3"/>
  <pageSetup scale="38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6AC3-5B39-41B2-859E-325CB5232B57}">
  <sheetPr>
    <pageSetUpPr fitToPage="1"/>
  </sheetPr>
  <dimension ref="A1:AE19"/>
  <sheetViews>
    <sheetView zoomScaleNormal="100" workbookViewId="0">
      <selection activeCell="A2" sqref="A2"/>
    </sheetView>
  </sheetViews>
  <sheetFormatPr defaultColWidth="9.1796875" defaultRowHeight="15" x14ac:dyDescent="0.3"/>
  <cols>
    <col min="1" max="1" width="13.54296875" style="1" bestFit="1" customWidth="1"/>
    <col min="2" max="3" width="8.453125" style="1" bestFit="1" customWidth="1"/>
    <col min="4" max="4" width="11.7265625" style="1" bestFit="1" customWidth="1"/>
    <col min="5" max="5" width="11.54296875" style="1" customWidth="1"/>
    <col min="6" max="6" width="13.453125" style="1" bestFit="1" customWidth="1"/>
    <col min="7" max="7" width="8.453125" style="1" bestFit="1" customWidth="1"/>
    <col min="8" max="8" width="11.7265625" style="1" bestFit="1" customWidth="1"/>
    <col min="9" max="9" width="11.54296875" style="1" customWidth="1"/>
    <col min="10" max="10" width="14" style="1" bestFit="1" customWidth="1"/>
    <col min="11" max="11" width="8.453125" style="1" bestFit="1" customWidth="1"/>
    <col min="12" max="12" width="11.7265625" style="1" bestFit="1" customWidth="1"/>
    <col min="13" max="13" width="11.54296875" style="1" customWidth="1"/>
    <col min="14" max="14" width="10.7265625" style="1" bestFit="1" customWidth="1"/>
    <col min="15" max="15" width="8.453125" style="1" bestFit="1" customWidth="1"/>
    <col min="16" max="16" width="11.7265625" style="1" bestFit="1" customWidth="1"/>
    <col min="17" max="17" width="11.54296875" style="1" customWidth="1"/>
    <col min="18" max="18" width="16.81640625" style="1" bestFit="1" customWidth="1"/>
    <col min="19" max="19" width="8.453125" style="1" bestFit="1" customWidth="1"/>
    <col min="20" max="20" width="11.7265625" style="1" bestFit="1" customWidth="1"/>
    <col min="21" max="21" width="11.54296875" style="1" customWidth="1"/>
    <col min="22" max="22" width="7.81640625" style="1" bestFit="1" customWidth="1"/>
    <col min="23" max="23" width="8.453125" style="1" bestFit="1" customWidth="1"/>
    <col min="24" max="24" width="11.7265625" style="1" bestFit="1" customWidth="1"/>
    <col min="25" max="25" width="11.54296875" style="1" customWidth="1"/>
    <col min="26" max="26" width="11.7265625" style="1" bestFit="1" customWidth="1"/>
    <col min="27" max="27" width="8.453125" style="1" bestFit="1" customWidth="1"/>
    <col min="28" max="28" width="11.7265625" style="1" bestFit="1" customWidth="1"/>
    <col min="29" max="29" width="11.54296875" style="1" customWidth="1"/>
    <col min="30" max="30" width="15.1796875" style="1" bestFit="1" customWidth="1"/>
    <col min="31" max="31" width="20.54296875" style="1" bestFit="1" customWidth="1"/>
    <col min="32" max="16384" width="9.1796875" style="1"/>
  </cols>
  <sheetData>
    <row r="1" spans="1:31" ht="17.5" x14ac:dyDescent="0.35">
      <c r="A1" s="2" t="str">
        <f>Parameters!$A$56</f>
        <v>TABLE 4B PERSONS INJURED BY SEX BY AGE - 2021</v>
      </c>
    </row>
    <row r="3" spans="1:31" ht="15.5" x14ac:dyDescent="0.35">
      <c r="A3" s="15"/>
      <c r="B3" s="14" t="s">
        <v>21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/>
      <c r="AE3"/>
    </row>
    <row r="4" spans="1:31" ht="15.5" x14ac:dyDescent="0.35">
      <c r="A4" s="15"/>
      <c r="B4" s="19" t="s">
        <v>13</v>
      </c>
      <c r="C4" s="19"/>
      <c r="D4" s="19"/>
      <c r="E4" s="19"/>
      <c r="F4" s="19" t="s">
        <v>14</v>
      </c>
      <c r="G4" s="19"/>
      <c r="H4" s="19"/>
      <c r="I4" s="19"/>
      <c r="J4" s="19" t="s">
        <v>15</v>
      </c>
      <c r="K4" s="19"/>
      <c r="L4" s="19"/>
      <c r="M4" s="19"/>
      <c r="N4" s="19" t="s">
        <v>16</v>
      </c>
      <c r="O4" s="19"/>
      <c r="P4" s="19"/>
      <c r="Q4" s="19"/>
      <c r="R4" s="19" t="s">
        <v>59</v>
      </c>
      <c r="S4" s="19"/>
      <c r="T4" s="19"/>
      <c r="U4" s="19"/>
      <c r="V4" s="19" t="s">
        <v>34</v>
      </c>
      <c r="W4" s="19"/>
      <c r="X4" s="19"/>
      <c r="Y4" s="19"/>
      <c r="Z4" s="19" t="s">
        <v>172</v>
      </c>
      <c r="AA4" s="19"/>
      <c r="AB4" s="19"/>
      <c r="AC4" s="19"/>
      <c r="AD4"/>
      <c r="AE4"/>
    </row>
    <row r="5" spans="1:31" ht="15.5" x14ac:dyDescent="0.35">
      <c r="A5" s="13" t="s">
        <v>158</v>
      </c>
      <c r="B5" s="20" t="s">
        <v>11</v>
      </c>
      <c r="C5" s="20" t="s">
        <v>12</v>
      </c>
      <c r="D5" s="20" t="s">
        <v>18</v>
      </c>
      <c r="E5" s="20" t="s">
        <v>10</v>
      </c>
      <c r="F5" s="20" t="s">
        <v>11</v>
      </c>
      <c r="G5" s="20" t="s">
        <v>12</v>
      </c>
      <c r="H5" s="20" t="s">
        <v>18</v>
      </c>
      <c r="I5" s="20" t="s">
        <v>10</v>
      </c>
      <c r="J5" s="20" t="s">
        <v>11</v>
      </c>
      <c r="K5" s="20" t="s">
        <v>12</v>
      </c>
      <c r="L5" s="20" t="s">
        <v>18</v>
      </c>
      <c r="M5" s="20" t="s">
        <v>10</v>
      </c>
      <c r="N5" s="20" t="s">
        <v>11</v>
      </c>
      <c r="O5" s="20" t="s">
        <v>12</v>
      </c>
      <c r="P5" s="20" t="s">
        <v>18</v>
      </c>
      <c r="Q5" s="20" t="s">
        <v>10</v>
      </c>
      <c r="R5" s="20" t="s">
        <v>11</v>
      </c>
      <c r="S5" s="20" t="s">
        <v>12</v>
      </c>
      <c r="T5" s="20" t="s">
        <v>18</v>
      </c>
      <c r="U5" s="20" t="s">
        <v>10</v>
      </c>
      <c r="V5" s="20" t="s">
        <v>11</v>
      </c>
      <c r="W5" s="20" t="s">
        <v>12</v>
      </c>
      <c r="X5" s="20" t="s">
        <v>18</v>
      </c>
      <c r="Y5" s="20" t="s">
        <v>10</v>
      </c>
      <c r="Z5" s="20" t="s">
        <v>11</v>
      </c>
      <c r="AA5" s="20" t="s">
        <v>12</v>
      </c>
      <c r="AB5" s="20" t="s">
        <v>18</v>
      </c>
      <c r="AC5" s="20" t="s">
        <v>10</v>
      </c>
      <c r="AD5"/>
      <c r="AE5"/>
    </row>
    <row r="6" spans="1:31" ht="15.5" x14ac:dyDescent="0.35">
      <c r="A6" s="16" t="s">
        <v>0</v>
      </c>
      <c r="B6" s="7">
        <v>32</v>
      </c>
      <c r="C6" s="7">
        <v>29</v>
      </c>
      <c r="D6" s="7">
        <v>0</v>
      </c>
      <c r="E6" s="7">
        <v>1</v>
      </c>
      <c r="F6" s="7">
        <v>926</v>
      </c>
      <c r="G6" s="7">
        <v>937</v>
      </c>
      <c r="H6" s="7">
        <v>1</v>
      </c>
      <c r="I6" s="7">
        <v>28</v>
      </c>
      <c r="J6" s="7">
        <v>101</v>
      </c>
      <c r="K6" s="7">
        <v>65</v>
      </c>
      <c r="L6" s="7">
        <v>0</v>
      </c>
      <c r="M6" s="7">
        <v>5</v>
      </c>
      <c r="N6" s="7">
        <v>18</v>
      </c>
      <c r="O6" s="7">
        <v>7</v>
      </c>
      <c r="P6" s="7">
        <v>0</v>
      </c>
      <c r="Q6" s="7">
        <v>0</v>
      </c>
      <c r="R6" s="7">
        <v>10</v>
      </c>
      <c r="S6" s="7">
        <v>3</v>
      </c>
      <c r="T6" s="7">
        <v>0</v>
      </c>
      <c r="U6" s="7">
        <v>1</v>
      </c>
      <c r="V6" s="7">
        <v>2</v>
      </c>
      <c r="W6" s="7">
        <v>3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/>
      <c r="AE6"/>
    </row>
    <row r="7" spans="1:31" ht="15.5" x14ac:dyDescent="0.35">
      <c r="A7" s="16" t="s">
        <v>5</v>
      </c>
      <c r="B7" s="7">
        <v>142</v>
      </c>
      <c r="C7" s="7">
        <v>57</v>
      </c>
      <c r="D7" s="7">
        <v>0</v>
      </c>
      <c r="E7" s="7">
        <v>2</v>
      </c>
      <c r="F7" s="7">
        <v>3776</v>
      </c>
      <c r="G7" s="7">
        <v>4377</v>
      </c>
      <c r="H7" s="7">
        <v>0</v>
      </c>
      <c r="I7" s="7">
        <v>97</v>
      </c>
      <c r="J7" s="7">
        <v>431</v>
      </c>
      <c r="K7" s="7">
        <v>283</v>
      </c>
      <c r="L7" s="7">
        <v>0</v>
      </c>
      <c r="M7" s="7">
        <v>17</v>
      </c>
      <c r="N7" s="7">
        <v>615</v>
      </c>
      <c r="O7" s="7">
        <v>154</v>
      </c>
      <c r="P7" s="7">
        <v>0</v>
      </c>
      <c r="Q7" s="7">
        <v>19</v>
      </c>
      <c r="R7" s="7">
        <v>143</v>
      </c>
      <c r="S7" s="7">
        <v>53</v>
      </c>
      <c r="T7" s="7">
        <v>0</v>
      </c>
      <c r="U7" s="7">
        <v>0</v>
      </c>
      <c r="V7" s="7">
        <v>45</v>
      </c>
      <c r="W7" s="7">
        <v>14</v>
      </c>
      <c r="X7" s="7">
        <v>0</v>
      </c>
      <c r="Y7" s="7">
        <v>1</v>
      </c>
      <c r="Z7" s="7">
        <v>0</v>
      </c>
      <c r="AA7" s="7">
        <v>0</v>
      </c>
      <c r="AB7" s="7">
        <v>0</v>
      </c>
      <c r="AC7" s="7">
        <v>0</v>
      </c>
      <c r="AD7"/>
      <c r="AE7"/>
    </row>
    <row r="8" spans="1:31" ht="15.5" x14ac:dyDescent="0.35">
      <c r="A8" s="16" t="s">
        <v>1</v>
      </c>
      <c r="B8" s="7">
        <v>17136</v>
      </c>
      <c r="C8" s="7">
        <v>12850</v>
      </c>
      <c r="D8" s="7">
        <v>1</v>
      </c>
      <c r="E8" s="7">
        <v>360</v>
      </c>
      <c r="F8" s="7">
        <v>5781</v>
      </c>
      <c r="G8" s="7">
        <v>8709</v>
      </c>
      <c r="H8" s="7">
        <v>4</v>
      </c>
      <c r="I8" s="7">
        <v>232</v>
      </c>
      <c r="J8" s="7">
        <v>948</v>
      </c>
      <c r="K8" s="7">
        <v>585</v>
      </c>
      <c r="L8" s="7">
        <v>0</v>
      </c>
      <c r="M8" s="7">
        <v>34</v>
      </c>
      <c r="N8" s="7">
        <v>996</v>
      </c>
      <c r="O8" s="7">
        <v>267</v>
      </c>
      <c r="P8" s="7">
        <v>1</v>
      </c>
      <c r="Q8" s="7">
        <v>31</v>
      </c>
      <c r="R8" s="7">
        <v>1759</v>
      </c>
      <c r="S8" s="7">
        <v>226</v>
      </c>
      <c r="T8" s="7">
        <v>0</v>
      </c>
      <c r="U8" s="7">
        <v>34</v>
      </c>
      <c r="V8" s="7">
        <v>131</v>
      </c>
      <c r="W8" s="7">
        <v>58</v>
      </c>
      <c r="X8" s="7">
        <v>0</v>
      </c>
      <c r="Y8" s="7">
        <v>6</v>
      </c>
      <c r="Z8" s="7">
        <v>1</v>
      </c>
      <c r="AA8" s="7">
        <v>1</v>
      </c>
      <c r="AB8" s="7">
        <v>0</v>
      </c>
      <c r="AC8" s="7">
        <v>0</v>
      </c>
      <c r="AD8"/>
      <c r="AE8"/>
    </row>
    <row r="9" spans="1:31" ht="15.5" x14ac:dyDescent="0.35">
      <c r="A9" s="16" t="s">
        <v>2</v>
      </c>
      <c r="B9" s="7">
        <v>22102</v>
      </c>
      <c r="C9" s="7">
        <v>16110</v>
      </c>
      <c r="D9" s="7">
        <v>3</v>
      </c>
      <c r="E9" s="7">
        <v>479</v>
      </c>
      <c r="F9" s="7">
        <v>3755</v>
      </c>
      <c r="G9" s="7">
        <v>5582</v>
      </c>
      <c r="H9" s="7">
        <v>2</v>
      </c>
      <c r="I9" s="7">
        <v>159</v>
      </c>
      <c r="J9" s="7">
        <v>1200</v>
      </c>
      <c r="K9" s="7">
        <v>671</v>
      </c>
      <c r="L9" s="7">
        <v>0</v>
      </c>
      <c r="M9" s="7">
        <v>57</v>
      </c>
      <c r="N9" s="7">
        <v>973</v>
      </c>
      <c r="O9" s="7">
        <v>275</v>
      </c>
      <c r="P9" s="7">
        <v>0</v>
      </c>
      <c r="Q9" s="7">
        <v>45</v>
      </c>
      <c r="R9" s="7">
        <v>3035</v>
      </c>
      <c r="S9" s="7">
        <v>348</v>
      </c>
      <c r="T9" s="7">
        <v>0</v>
      </c>
      <c r="U9" s="7">
        <v>41</v>
      </c>
      <c r="V9" s="7">
        <v>151</v>
      </c>
      <c r="W9" s="7">
        <v>72</v>
      </c>
      <c r="X9" s="7">
        <v>0</v>
      </c>
      <c r="Y9" s="7">
        <v>7</v>
      </c>
      <c r="Z9" s="7">
        <v>2</v>
      </c>
      <c r="AA9" s="7">
        <v>1</v>
      </c>
      <c r="AB9" s="7">
        <v>0</v>
      </c>
      <c r="AC9" s="7">
        <v>0</v>
      </c>
      <c r="AD9"/>
      <c r="AE9"/>
    </row>
    <row r="10" spans="1:31" ht="15.5" x14ac:dyDescent="0.35">
      <c r="A10" s="16" t="s">
        <v>3</v>
      </c>
      <c r="B10" s="7">
        <v>15116</v>
      </c>
      <c r="C10" s="7">
        <v>11874</v>
      </c>
      <c r="D10" s="7">
        <v>0</v>
      </c>
      <c r="E10" s="7">
        <v>338</v>
      </c>
      <c r="F10" s="7">
        <v>2115</v>
      </c>
      <c r="G10" s="7">
        <v>3690</v>
      </c>
      <c r="H10" s="7">
        <v>0</v>
      </c>
      <c r="I10" s="7">
        <v>94</v>
      </c>
      <c r="J10" s="7">
        <v>902</v>
      </c>
      <c r="K10" s="7">
        <v>555</v>
      </c>
      <c r="L10" s="7">
        <v>0</v>
      </c>
      <c r="M10" s="7">
        <v>51</v>
      </c>
      <c r="N10" s="7">
        <v>843</v>
      </c>
      <c r="O10" s="7">
        <v>206</v>
      </c>
      <c r="P10" s="7">
        <v>0</v>
      </c>
      <c r="Q10" s="7">
        <v>33</v>
      </c>
      <c r="R10" s="7">
        <v>1988</v>
      </c>
      <c r="S10" s="7">
        <v>268</v>
      </c>
      <c r="T10" s="7">
        <v>0</v>
      </c>
      <c r="U10" s="7">
        <v>33</v>
      </c>
      <c r="V10" s="7">
        <v>109</v>
      </c>
      <c r="W10" s="7">
        <v>48</v>
      </c>
      <c r="X10" s="7">
        <v>0</v>
      </c>
      <c r="Y10" s="7">
        <v>7</v>
      </c>
      <c r="Z10" s="7">
        <v>2</v>
      </c>
      <c r="AA10" s="7">
        <v>1</v>
      </c>
      <c r="AB10" s="7">
        <v>0</v>
      </c>
      <c r="AC10" s="7">
        <v>0</v>
      </c>
      <c r="AD10"/>
      <c r="AE10"/>
    </row>
    <row r="11" spans="1:31" ht="15.5" x14ac:dyDescent="0.35">
      <c r="A11" s="16" t="s">
        <v>4</v>
      </c>
      <c r="B11" s="7">
        <v>11545</v>
      </c>
      <c r="C11" s="7">
        <v>9471</v>
      </c>
      <c r="D11" s="7">
        <v>1</v>
      </c>
      <c r="E11" s="7">
        <v>289</v>
      </c>
      <c r="F11" s="7">
        <v>1537</v>
      </c>
      <c r="G11" s="7">
        <v>3679</v>
      </c>
      <c r="H11" s="7">
        <v>0</v>
      </c>
      <c r="I11" s="7">
        <v>91</v>
      </c>
      <c r="J11" s="7">
        <v>804</v>
      </c>
      <c r="K11" s="7">
        <v>520</v>
      </c>
      <c r="L11" s="7">
        <v>0</v>
      </c>
      <c r="M11" s="7">
        <v>35</v>
      </c>
      <c r="N11" s="7">
        <v>881</v>
      </c>
      <c r="O11" s="7">
        <v>175</v>
      </c>
      <c r="P11" s="7">
        <v>1</v>
      </c>
      <c r="Q11" s="7">
        <v>36</v>
      </c>
      <c r="R11" s="7">
        <v>1413</v>
      </c>
      <c r="S11" s="7">
        <v>203</v>
      </c>
      <c r="T11" s="7">
        <v>0</v>
      </c>
      <c r="U11" s="7">
        <v>24</v>
      </c>
      <c r="V11" s="7">
        <v>82</v>
      </c>
      <c r="W11" s="7">
        <v>42</v>
      </c>
      <c r="X11" s="7">
        <v>0</v>
      </c>
      <c r="Y11" s="7">
        <v>3</v>
      </c>
      <c r="Z11" s="7">
        <v>0</v>
      </c>
      <c r="AA11" s="7">
        <v>0</v>
      </c>
      <c r="AB11" s="7">
        <v>0</v>
      </c>
      <c r="AC11" s="7">
        <v>0</v>
      </c>
      <c r="AD11"/>
      <c r="AE11"/>
    </row>
    <row r="12" spans="1:31" ht="15.5" x14ac:dyDescent="0.35">
      <c r="A12" s="16" t="s">
        <v>6</v>
      </c>
      <c r="B12" s="7">
        <v>9980</v>
      </c>
      <c r="C12" s="7">
        <v>7529</v>
      </c>
      <c r="D12" s="7">
        <v>0</v>
      </c>
      <c r="E12" s="7">
        <v>208</v>
      </c>
      <c r="F12" s="7">
        <v>1157</v>
      </c>
      <c r="G12" s="7">
        <v>3219</v>
      </c>
      <c r="H12" s="7">
        <v>0</v>
      </c>
      <c r="I12" s="7">
        <v>58</v>
      </c>
      <c r="J12" s="7">
        <v>830</v>
      </c>
      <c r="K12" s="7">
        <v>554</v>
      </c>
      <c r="L12" s="7">
        <v>0</v>
      </c>
      <c r="M12" s="7">
        <v>44</v>
      </c>
      <c r="N12" s="7">
        <v>996</v>
      </c>
      <c r="O12" s="7">
        <v>179</v>
      </c>
      <c r="P12" s="7">
        <v>0</v>
      </c>
      <c r="Q12" s="7">
        <v>26</v>
      </c>
      <c r="R12" s="7">
        <v>1158</v>
      </c>
      <c r="S12" s="7">
        <v>121</v>
      </c>
      <c r="T12" s="7">
        <v>0</v>
      </c>
      <c r="U12" s="7">
        <v>13</v>
      </c>
      <c r="V12" s="7">
        <v>63</v>
      </c>
      <c r="W12" s="7">
        <v>35</v>
      </c>
      <c r="X12" s="7">
        <v>0</v>
      </c>
      <c r="Y12" s="7">
        <v>3</v>
      </c>
      <c r="Z12" s="7">
        <v>0</v>
      </c>
      <c r="AA12" s="7">
        <v>1</v>
      </c>
      <c r="AB12" s="7">
        <v>0</v>
      </c>
      <c r="AC12" s="7">
        <v>0</v>
      </c>
      <c r="AD12"/>
      <c r="AE12"/>
    </row>
    <row r="13" spans="1:31" ht="15.5" x14ac:dyDescent="0.35">
      <c r="A13" s="16" t="s">
        <v>7</v>
      </c>
      <c r="B13" s="7">
        <v>5240</v>
      </c>
      <c r="C13" s="7">
        <v>4156</v>
      </c>
      <c r="D13" s="7">
        <v>0</v>
      </c>
      <c r="E13" s="7">
        <v>98</v>
      </c>
      <c r="F13" s="7">
        <v>656</v>
      </c>
      <c r="G13" s="7">
        <v>2067</v>
      </c>
      <c r="H13" s="7">
        <v>0</v>
      </c>
      <c r="I13" s="7">
        <v>42</v>
      </c>
      <c r="J13" s="7">
        <v>538</v>
      </c>
      <c r="K13" s="7">
        <v>405</v>
      </c>
      <c r="L13" s="7">
        <v>0</v>
      </c>
      <c r="M13" s="7">
        <v>24</v>
      </c>
      <c r="N13" s="7">
        <v>483</v>
      </c>
      <c r="O13" s="7">
        <v>84</v>
      </c>
      <c r="P13" s="7">
        <v>0</v>
      </c>
      <c r="Q13" s="7">
        <v>16</v>
      </c>
      <c r="R13" s="7">
        <v>417</v>
      </c>
      <c r="S13" s="7">
        <v>38</v>
      </c>
      <c r="T13" s="7">
        <v>0</v>
      </c>
      <c r="U13" s="7">
        <v>8</v>
      </c>
      <c r="V13" s="7">
        <v>19</v>
      </c>
      <c r="W13" s="7">
        <v>14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/>
      <c r="AE13"/>
    </row>
    <row r="14" spans="1:31" ht="15.5" x14ac:dyDescent="0.35">
      <c r="A14" s="16" t="s">
        <v>8</v>
      </c>
      <c r="B14" s="7">
        <v>1898</v>
      </c>
      <c r="C14" s="7">
        <v>1572</v>
      </c>
      <c r="D14" s="7">
        <v>0</v>
      </c>
      <c r="E14" s="7">
        <v>49</v>
      </c>
      <c r="F14" s="7">
        <v>321</v>
      </c>
      <c r="G14" s="7">
        <v>968</v>
      </c>
      <c r="H14" s="7">
        <v>0</v>
      </c>
      <c r="I14" s="7">
        <v>26</v>
      </c>
      <c r="J14" s="7">
        <v>209</v>
      </c>
      <c r="K14" s="7">
        <v>173</v>
      </c>
      <c r="L14" s="7">
        <v>0</v>
      </c>
      <c r="M14" s="7">
        <v>7</v>
      </c>
      <c r="N14" s="7">
        <v>173</v>
      </c>
      <c r="O14" s="7">
        <v>17</v>
      </c>
      <c r="P14" s="7">
        <v>0</v>
      </c>
      <c r="Q14" s="7">
        <v>3</v>
      </c>
      <c r="R14" s="7">
        <v>70</v>
      </c>
      <c r="S14" s="7">
        <v>4</v>
      </c>
      <c r="T14" s="7">
        <v>0</v>
      </c>
      <c r="U14" s="7">
        <v>2</v>
      </c>
      <c r="V14" s="7">
        <v>9</v>
      </c>
      <c r="W14" s="7">
        <v>3</v>
      </c>
      <c r="X14" s="7">
        <v>0</v>
      </c>
      <c r="Y14" s="7">
        <v>1</v>
      </c>
      <c r="Z14" s="7">
        <v>0</v>
      </c>
      <c r="AA14" s="7">
        <v>0</v>
      </c>
      <c r="AB14" s="7">
        <v>0</v>
      </c>
      <c r="AC14" s="7">
        <v>0</v>
      </c>
      <c r="AD14"/>
      <c r="AE14"/>
    </row>
    <row r="15" spans="1:31" ht="15.5" x14ac:dyDescent="0.35">
      <c r="A15" s="16" t="s">
        <v>9</v>
      </c>
      <c r="B15" s="7">
        <v>489</v>
      </c>
      <c r="C15" s="7">
        <v>331</v>
      </c>
      <c r="D15" s="7">
        <v>0</v>
      </c>
      <c r="E15" s="7">
        <v>9</v>
      </c>
      <c r="F15" s="7">
        <v>124</v>
      </c>
      <c r="G15" s="7">
        <v>308</v>
      </c>
      <c r="H15" s="7">
        <v>0</v>
      </c>
      <c r="I15" s="7">
        <v>7</v>
      </c>
      <c r="J15" s="7">
        <v>50</v>
      </c>
      <c r="K15" s="7">
        <v>52</v>
      </c>
      <c r="L15" s="7">
        <v>0</v>
      </c>
      <c r="M15" s="7">
        <v>1</v>
      </c>
      <c r="N15" s="7">
        <v>15</v>
      </c>
      <c r="O15" s="7">
        <v>3</v>
      </c>
      <c r="P15" s="7">
        <v>0</v>
      </c>
      <c r="Q15" s="7">
        <v>1</v>
      </c>
      <c r="R15" s="7">
        <v>7</v>
      </c>
      <c r="S15" s="7">
        <v>1</v>
      </c>
      <c r="T15" s="7">
        <v>0</v>
      </c>
      <c r="U15" s="7">
        <v>0</v>
      </c>
      <c r="V15" s="7">
        <v>4</v>
      </c>
      <c r="W15" s="7">
        <v>1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/>
      <c r="AE15"/>
    </row>
    <row r="16" spans="1:31" ht="15.5" x14ac:dyDescent="0.35">
      <c r="A16" s="16" t="s">
        <v>10</v>
      </c>
      <c r="B16" s="7">
        <v>128</v>
      </c>
      <c r="C16" s="7">
        <v>74</v>
      </c>
      <c r="D16" s="7">
        <v>0</v>
      </c>
      <c r="E16" s="7">
        <v>108</v>
      </c>
      <c r="F16" s="7">
        <v>592</v>
      </c>
      <c r="G16" s="7">
        <v>853</v>
      </c>
      <c r="H16" s="7">
        <v>0</v>
      </c>
      <c r="I16" s="7">
        <v>398</v>
      </c>
      <c r="J16" s="7">
        <v>70</v>
      </c>
      <c r="K16" s="7">
        <v>37</v>
      </c>
      <c r="L16" s="7">
        <v>0</v>
      </c>
      <c r="M16" s="7">
        <v>17</v>
      </c>
      <c r="N16" s="7">
        <v>32</v>
      </c>
      <c r="O16" s="7">
        <v>7</v>
      </c>
      <c r="P16" s="7">
        <v>0</v>
      </c>
      <c r="Q16" s="7">
        <v>12</v>
      </c>
      <c r="R16" s="7">
        <v>21</v>
      </c>
      <c r="S16" s="7">
        <v>6</v>
      </c>
      <c r="T16" s="7">
        <v>0</v>
      </c>
      <c r="U16" s="7">
        <v>17</v>
      </c>
      <c r="V16" s="7">
        <v>39</v>
      </c>
      <c r="W16" s="7">
        <v>10</v>
      </c>
      <c r="X16" s="7">
        <v>0</v>
      </c>
      <c r="Y16" s="7">
        <v>27</v>
      </c>
      <c r="Z16" s="7">
        <v>0</v>
      </c>
      <c r="AA16" s="7">
        <v>0</v>
      </c>
      <c r="AB16" s="7">
        <v>0</v>
      </c>
      <c r="AC16" s="7">
        <v>0</v>
      </c>
      <c r="AD16"/>
      <c r="AE16"/>
    </row>
    <row r="17" spans="1:31" ht="15.5" x14ac:dyDescent="0.35">
      <c r="A17" s="17" t="s">
        <v>157</v>
      </c>
      <c r="B17" s="7">
        <v>83808</v>
      </c>
      <c r="C17" s="7">
        <v>64053</v>
      </c>
      <c r="D17" s="7">
        <v>5</v>
      </c>
      <c r="E17" s="7">
        <v>1941</v>
      </c>
      <c r="F17" s="7">
        <v>20740</v>
      </c>
      <c r="G17" s="7">
        <v>34389</v>
      </c>
      <c r="H17" s="7">
        <v>7</v>
      </c>
      <c r="I17" s="7">
        <v>1232</v>
      </c>
      <c r="J17" s="7">
        <v>6083</v>
      </c>
      <c r="K17" s="7">
        <v>3900</v>
      </c>
      <c r="L17" s="7">
        <v>0</v>
      </c>
      <c r="M17" s="7">
        <v>292</v>
      </c>
      <c r="N17" s="7">
        <v>6025</v>
      </c>
      <c r="O17" s="7">
        <v>1374</v>
      </c>
      <c r="P17" s="7">
        <v>2</v>
      </c>
      <c r="Q17" s="7">
        <v>222</v>
      </c>
      <c r="R17" s="7">
        <v>10021</v>
      </c>
      <c r="S17" s="7">
        <v>1271</v>
      </c>
      <c r="T17" s="7">
        <v>0</v>
      </c>
      <c r="U17" s="7">
        <v>173</v>
      </c>
      <c r="V17" s="7">
        <v>654</v>
      </c>
      <c r="W17" s="7">
        <v>300</v>
      </c>
      <c r="X17" s="7">
        <v>0</v>
      </c>
      <c r="Y17" s="7">
        <v>55</v>
      </c>
      <c r="Z17" s="7">
        <v>5</v>
      </c>
      <c r="AA17" s="7">
        <v>4</v>
      </c>
      <c r="AB17" s="7">
        <v>0</v>
      </c>
      <c r="AC17" s="7">
        <v>0</v>
      </c>
      <c r="AD17"/>
      <c r="AE17"/>
    </row>
    <row r="18" spans="1:31" ht="5.25" customHeight="1" x14ac:dyDescent="0.3"/>
    <row r="19" spans="1:31" x14ac:dyDescent="0.3">
      <c r="A19" s="6" t="s">
        <v>151</v>
      </c>
    </row>
  </sheetData>
  <pageMargins left="0.55000000000000004" right="0.55000000000000004" top="0.55000000000000004" bottom="0.55000000000000004" header="0.3" footer="0.3"/>
  <pageSetup scale="37" fitToHeight="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B633B-2FBE-42F5-B618-9FFB6D5C754B}">
  <sheetPr>
    <pageSetUpPr fitToPage="1"/>
  </sheetPr>
  <dimension ref="A1:AY76"/>
  <sheetViews>
    <sheetView workbookViewId="0">
      <selection activeCell="A2" sqref="A2"/>
    </sheetView>
  </sheetViews>
  <sheetFormatPr defaultColWidth="9.1796875" defaultRowHeight="15" x14ac:dyDescent="0.3"/>
  <cols>
    <col min="1" max="1" width="18.453125" style="1" bestFit="1" customWidth="1"/>
    <col min="2" max="2" width="9.81640625" style="1" bestFit="1" customWidth="1"/>
    <col min="3" max="3" width="7.81640625" style="1" bestFit="1" customWidth="1"/>
    <col min="4" max="4" width="9.81640625" style="1" bestFit="1" customWidth="1"/>
    <col min="5" max="5" width="9.26953125" style="1" bestFit="1" customWidth="1"/>
    <col min="6" max="6" width="9" style="1" bestFit="1" customWidth="1"/>
    <col min="7" max="8" width="13.1796875" style="1" bestFit="1" customWidth="1"/>
    <col min="9" max="9" width="13.1796875" style="1" customWidth="1"/>
    <col min="10" max="10" width="10.81640625" style="1" bestFit="1" customWidth="1"/>
    <col min="11" max="11" width="29.54296875" style="1" bestFit="1" customWidth="1"/>
    <col min="12" max="12" width="15.7265625" style="1" bestFit="1" customWidth="1"/>
    <col min="13" max="13" width="17.1796875" style="1" bestFit="1" customWidth="1"/>
    <col min="14" max="14" width="18.81640625" style="1" bestFit="1" customWidth="1"/>
    <col min="15" max="15" width="17.1796875" style="1" bestFit="1" customWidth="1"/>
    <col min="16" max="16" width="9.7265625" style="1" bestFit="1" customWidth="1"/>
    <col min="17" max="17" width="24.26953125" style="1" bestFit="1" customWidth="1"/>
    <col min="18" max="18" width="15.7265625" style="1" bestFit="1" customWidth="1"/>
    <col min="19" max="19" width="17.81640625" style="1" bestFit="1" customWidth="1"/>
    <col min="20" max="20" width="16.81640625" style="1" bestFit="1" customWidth="1"/>
    <col min="21" max="22" width="17.81640625" style="1" bestFit="1" customWidth="1"/>
    <col min="23" max="23" width="16.81640625" style="1" bestFit="1" customWidth="1"/>
    <col min="24" max="24" width="18.81640625" style="1" bestFit="1" customWidth="1"/>
    <col min="25" max="25" width="16.54296875" style="1" bestFit="1" customWidth="1"/>
    <col min="26" max="26" width="15.7265625" style="1" bestFit="1" customWidth="1"/>
    <col min="27" max="27" width="18.81640625" style="1" bestFit="1" customWidth="1"/>
    <col min="28" max="28" width="17.81640625" style="1" bestFit="1" customWidth="1"/>
    <col min="29" max="29" width="16.54296875" style="1" bestFit="1" customWidth="1"/>
    <col min="30" max="30" width="22.26953125" style="1" bestFit="1" customWidth="1"/>
    <col min="31" max="31" width="16.54296875" style="1" bestFit="1" customWidth="1"/>
    <col min="32" max="32" width="15.7265625" style="1" bestFit="1" customWidth="1"/>
    <col min="33" max="33" width="22.26953125" style="1" bestFit="1" customWidth="1"/>
    <col min="34" max="35" width="16.54296875" style="1" bestFit="1" customWidth="1"/>
    <col min="36" max="36" width="15.7265625" style="1" bestFit="1" customWidth="1"/>
    <col min="37" max="37" width="22.26953125" style="1" bestFit="1" customWidth="1"/>
    <col min="38" max="38" width="16.54296875" style="1" bestFit="1" customWidth="1"/>
    <col min="39" max="39" width="15.7265625" style="1" bestFit="1" customWidth="1"/>
    <col min="40" max="41" width="18.81640625" style="1" bestFit="1" customWidth="1"/>
    <col min="42" max="42" width="15.7265625" style="1" bestFit="1" customWidth="1"/>
    <col min="43" max="44" width="22.26953125" style="1" bestFit="1" customWidth="1"/>
    <col min="45" max="45" width="18.81640625" style="1" bestFit="1" customWidth="1"/>
    <col min="46" max="46" width="15.7265625" style="1" bestFit="1" customWidth="1"/>
    <col min="47" max="47" width="16.54296875" style="1" bestFit="1" customWidth="1"/>
    <col min="48" max="49" width="22.26953125" style="1" bestFit="1" customWidth="1"/>
    <col min="50" max="50" width="18.81640625" style="1" bestFit="1" customWidth="1"/>
    <col min="51" max="16384" width="9.1796875" style="1"/>
  </cols>
  <sheetData>
    <row r="1" spans="1:51" ht="17.5" x14ac:dyDescent="0.35">
      <c r="A1" s="2" t="str">
        <f>Parameters!$A$107</f>
        <v>TABLE 4C PERSONS KILLED AND INJURED BY EXTENT OF INJURY BY TYPE OF CRASH - 2021</v>
      </c>
    </row>
    <row r="3" spans="1:51" ht="15.5" x14ac:dyDescent="0.35">
      <c r="A3" s="14" t="s">
        <v>21</v>
      </c>
      <c r="B3" s="14" t="s">
        <v>21</v>
      </c>
      <c r="C3" s="15"/>
      <c r="D3" s="15"/>
      <c r="E3" s="15"/>
      <c r="F3" s="15"/>
      <c r="G3" s="15"/>
      <c r="H3" s="15"/>
      <c r="I3" s="15"/>
      <c r="J3" s="15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ht="63.75" customHeight="1" x14ac:dyDescent="0.35">
      <c r="A4" s="13" t="s">
        <v>156</v>
      </c>
      <c r="B4" s="18" t="s">
        <v>22</v>
      </c>
      <c r="C4" s="18" t="s">
        <v>23</v>
      </c>
      <c r="D4" s="18" t="s">
        <v>24</v>
      </c>
      <c r="E4" s="18" t="s">
        <v>153</v>
      </c>
      <c r="F4" s="18" t="s">
        <v>154</v>
      </c>
      <c r="G4" s="18" t="s">
        <v>155</v>
      </c>
      <c r="H4" s="18" t="s">
        <v>169</v>
      </c>
      <c r="I4" s="18" t="s">
        <v>170</v>
      </c>
      <c r="J4" s="18" t="s">
        <v>171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ht="15.5" x14ac:dyDescent="0.35">
      <c r="A5" s="16" t="s">
        <v>28</v>
      </c>
      <c r="B5" s="7">
        <v>17346</v>
      </c>
      <c r="C5" s="7">
        <v>551</v>
      </c>
      <c r="D5" s="7">
        <v>16795</v>
      </c>
      <c r="E5" s="7">
        <v>646</v>
      </c>
      <c r="F5" s="7">
        <v>2391</v>
      </c>
      <c r="G5" s="7">
        <v>4720</v>
      </c>
      <c r="H5" s="7">
        <v>1431</v>
      </c>
      <c r="I5" s="7">
        <v>3487</v>
      </c>
      <c r="J5" s="7">
        <v>4120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ht="15.5" x14ac:dyDescent="0.35">
      <c r="A6" s="16" t="s">
        <v>29</v>
      </c>
      <c r="B6" s="7">
        <v>23388</v>
      </c>
      <c r="C6" s="7">
        <v>193</v>
      </c>
      <c r="D6" s="7">
        <v>23195</v>
      </c>
      <c r="E6" s="7">
        <v>293</v>
      </c>
      <c r="F6" s="7">
        <v>1925</v>
      </c>
      <c r="G6" s="7">
        <v>4799</v>
      </c>
      <c r="H6" s="7">
        <v>1098</v>
      </c>
      <c r="I6" s="7">
        <v>5382</v>
      </c>
      <c r="J6" s="7">
        <v>9698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 ht="15.5" x14ac:dyDescent="0.35">
      <c r="A7" s="16" t="s">
        <v>30</v>
      </c>
      <c r="B7" s="7">
        <v>71216</v>
      </c>
      <c r="C7" s="7">
        <v>451</v>
      </c>
      <c r="D7" s="7">
        <v>70765</v>
      </c>
      <c r="E7" s="7">
        <v>399</v>
      </c>
      <c r="F7" s="7">
        <v>2762</v>
      </c>
      <c r="G7" s="7">
        <v>13050</v>
      </c>
      <c r="H7" s="7">
        <v>2145</v>
      </c>
      <c r="I7" s="7">
        <v>13674</v>
      </c>
      <c r="J7" s="7">
        <v>38735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 ht="15.5" x14ac:dyDescent="0.35">
      <c r="A8" s="16" t="s">
        <v>31</v>
      </c>
      <c r="B8" s="7">
        <v>65364</v>
      </c>
      <c r="C8" s="7">
        <v>699</v>
      </c>
      <c r="D8" s="7">
        <v>64665</v>
      </c>
      <c r="E8" s="7">
        <v>1385</v>
      </c>
      <c r="F8" s="7">
        <v>7282</v>
      </c>
      <c r="G8" s="7">
        <v>21320</v>
      </c>
      <c r="H8" s="7">
        <v>2345</v>
      </c>
      <c r="I8" s="7">
        <v>11598</v>
      </c>
      <c r="J8" s="7">
        <v>20735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ht="15.5" x14ac:dyDescent="0.35">
      <c r="A9" s="16" t="s">
        <v>32</v>
      </c>
      <c r="B9" s="7">
        <v>27851</v>
      </c>
      <c r="C9" s="7">
        <v>1047</v>
      </c>
      <c r="D9" s="7">
        <v>26804</v>
      </c>
      <c r="E9" s="7">
        <v>520</v>
      </c>
      <c r="F9" s="7">
        <v>1938</v>
      </c>
      <c r="G9" s="7">
        <v>1890</v>
      </c>
      <c r="H9" s="7">
        <v>3303</v>
      </c>
      <c r="I9" s="7">
        <v>10236</v>
      </c>
      <c r="J9" s="7">
        <v>8917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 ht="15.5" x14ac:dyDescent="0.35">
      <c r="A10" s="16" t="s">
        <v>33</v>
      </c>
      <c r="B10" s="7">
        <v>8318</v>
      </c>
      <c r="C10" s="7">
        <v>317</v>
      </c>
      <c r="D10" s="7">
        <v>8001</v>
      </c>
      <c r="E10" s="7">
        <v>129</v>
      </c>
      <c r="F10" s="7">
        <v>579</v>
      </c>
      <c r="G10" s="7">
        <v>424</v>
      </c>
      <c r="H10" s="7">
        <v>1535</v>
      </c>
      <c r="I10" s="7">
        <v>3557</v>
      </c>
      <c r="J10" s="7">
        <v>1777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ht="15.5" x14ac:dyDescent="0.35">
      <c r="A11" s="16" t="s">
        <v>168</v>
      </c>
      <c r="B11" s="7">
        <v>10612</v>
      </c>
      <c r="C11" s="7">
        <v>1100</v>
      </c>
      <c r="D11" s="7">
        <v>9512</v>
      </c>
      <c r="E11" s="7">
        <v>999</v>
      </c>
      <c r="F11" s="7">
        <v>1971</v>
      </c>
      <c r="G11" s="7">
        <v>1988</v>
      </c>
      <c r="H11" s="7">
        <v>1238</v>
      </c>
      <c r="I11" s="7">
        <v>2027</v>
      </c>
      <c r="J11" s="7">
        <v>1289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 ht="15.5" x14ac:dyDescent="0.35">
      <c r="A12" s="16" t="s">
        <v>34</v>
      </c>
      <c r="B12" s="7">
        <v>5489</v>
      </c>
      <c r="C12" s="7">
        <v>119</v>
      </c>
      <c r="D12" s="7">
        <v>5370</v>
      </c>
      <c r="E12" s="7">
        <v>304</v>
      </c>
      <c r="F12" s="7">
        <v>1143</v>
      </c>
      <c r="G12" s="7">
        <v>1467</v>
      </c>
      <c r="H12" s="7">
        <v>314</v>
      </c>
      <c r="I12" s="7">
        <v>1261</v>
      </c>
      <c r="J12" s="7">
        <v>881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 ht="15.5" x14ac:dyDescent="0.35">
      <c r="A13" s="17" t="s">
        <v>157</v>
      </c>
      <c r="B13" s="7">
        <v>229584</v>
      </c>
      <c r="C13" s="7">
        <v>4477</v>
      </c>
      <c r="D13" s="7">
        <v>225107</v>
      </c>
      <c r="E13" s="7">
        <v>4675</v>
      </c>
      <c r="F13" s="7">
        <v>19991</v>
      </c>
      <c r="G13" s="7">
        <v>49658</v>
      </c>
      <c r="H13" s="7">
        <v>13409</v>
      </c>
      <c r="I13" s="7">
        <v>51222</v>
      </c>
      <c r="J13" s="7">
        <v>86152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ht="5.25" customHeigh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1" ht="15.5" x14ac:dyDescent="0.35">
      <c r="A15" s="8" t="s">
        <v>152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51" ht="15.5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.5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.5" x14ac:dyDescent="0.35">
      <c r="A18"/>
      <c r="B18"/>
      <c r="C18"/>
      <c r="D18"/>
      <c r="E18"/>
      <c r="F18"/>
      <c r="G18"/>
      <c r="H18"/>
      <c r="I18"/>
    </row>
    <row r="19" spans="1:21" ht="15.5" x14ac:dyDescent="0.35">
      <c r="A19"/>
      <c r="B19"/>
      <c r="C19"/>
      <c r="D19"/>
      <c r="E19"/>
      <c r="F19"/>
      <c r="G19"/>
      <c r="H19"/>
      <c r="I19"/>
    </row>
    <row r="20" spans="1:21" ht="15.5" x14ac:dyDescent="0.35">
      <c r="A20"/>
      <c r="B20"/>
      <c r="C20"/>
      <c r="D20"/>
      <c r="E20"/>
      <c r="F20"/>
      <c r="G20"/>
      <c r="H20"/>
      <c r="I20"/>
    </row>
    <row r="21" spans="1:21" ht="15.5" x14ac:dyDescent="0.35">
      <c r="A21"/>
      <c r="B21"/>
      <c r="C21"/>
      <c r="D21"/>
      <c r="E21"/>
      <c r="F21"/>
      <c r="G21"/>
      <c r="H21"/>
      <c r="I21"/>
    </row>
    <row r="22" spans="1:21" ht="15.5" x14ac:dyDescent="0.35">
      <c r="A22"/>
      <c r="B22"/>
      <c r="C22"/>
      <c r="D22"/>
      <c r="E22"/>
      <c r="F22"/>
      <c r="G22"/>
      <c r="H22"/>
      <c r="I22"/>
    </row>
    <row r="23" spans="1:21" ht="15.5" x14ac:dyDescent="0.35">
      <c r="A23"/>
      <c r="B23"/>
      <c r="C23"/>
      <c r="D23"/>
      <c r="E23"/>
      <c r="F23"/>
      <c r="G23"/>
      <c r="H23"/>
      <c r="I23"/>
    </row>
    <row r="24" spans="1:21" ht="15.5" x14ac:dyDescent="0.35">
      <c r="A24"/>
      <c r="B24"/>
      <c r="C24"/>
      <c r="D24"/>
      <c r="E24"/>
      <c r="F24"/>
      <c r="G24"/>
      <c r="H24"/>
      <c r="I24"/>
    </row>
    <row r="25" spans="1:21" ht="15.5" x14ac:dyDescent="0.35">
      <c r="A25"/>
      <c r="B25"/>
      <c r="C25"/>
      <c r="D25"/>
      <c r="E25"/>
      <c r="F25"/>
      <c r="G25"/>
      <c r="H25"/>
      <c r="I25"/>
    </row>
    <row r="26" spans="1:21" ht="15.5" x14ac:dyDescent="0.35">
      <c r="A26"/>
      <c r="B26"/>
      <c r="C26"/>
      <c r="D26"/>
      <c r="E26"/>
      <c r="F26"/>
      <c r="G26"/>
      <c r="H26"/>
      <c r="I26"/>
    </row>
    <row r="27" spans="1:21" ht="15.5" x14ac:dyDescent="0.35">
      <c r="A27"/>
      <c r="B27"/>
      <c r="C27"/>
      <c r="D27"/>
      <c r="E27"/>
      <c r="F27"/>
      <c r="G27"/>
      <c r="H27"/>
      <c r="I27"/>
    </row>
    <row r="28" spans="1:21" ht="15.5" x14ac:dyDescent="0.35">
      <c r="A28"/>
      <c r="B28"/>
      <c r="C28"/>
      <c r="D28"/>
      <c r="E28"/>
      <c r="F28"/>
      <c r="G28"/>
      <c r="H28"/>
      <c r="I28"/>
    </row>
    <row r="29" spans="1:21" ht="15.5" x14ac:dyDescent="0.35">
      <c r="A29"/>
      <c r="B29"/>
      <c r="C29"/>
      <c r="D29"/>
      <c r="E29"/>
      <c r="F29"/>
      <c r="G29"/>
      <c r="H29"/>
      <c r="I29"/>
    </row>
    <row r="30" spans="1:21" ht="15.5" x14ac:dyDescent="0.35">
      <c r="A30"/>
      <c r="B30"/>
      <c r="C30"/>
      <c r="D30"/>
      <c r="E30"/>
      <c r="F30"/>
      <c r="G30"/>
      <c r="H30"/>
      <c r="I30"/>
    </row>
    <row r="31" spans="1:21" ht="15.5" x14ac:dyDescent="0.35">
      <c r="A31"/>
      <c r="B31"/>
      <c r="C31"/>
      <c r="D31"/>
      <c r="E31"/>
      <c r="F31"/>
      <c r="G31"/>
      <c r="H31"/>
      <c r="I31"/>
    </row>
    <row r="32" spans="1:21" ht="15.5" x14ac:dyDescent="0.35">
      <c r="A32"/>
      <c r="B32"/>
      <c r="C32"/>
      <c r="D32"/>
      <c r="E32"/>
      <c r="F32"/>
      <c r="G32"/>
      <c r="H32"/>
      <c r="I32"/>
    </row>
    <row r="33" spans="1:9" ht="15.5" x14ac:dyDescent="0.35">
      <c r="A33"/>
      <c r="B33"/>
      <c r="C33"/>
      <c r="D33"/>
      <c r="E33"/>
      <c r="F33"/>
      <c r="G33"/>
      <c r="H33"/>
      <c r="I33"/>
    </row>
    <row r="34" spans="1:9" ht="15.5" x14ac:dyDescent="0.35">
      <c r="A34"/>
      <c r="B34"/>
      <c r="C34"/>
      <c r="D34"/>
      <c r="E34"/>
      <c r="F34"/>
      <c r="G34"/>
      <c r="H34"/>
      <c r="I34"/>
    </row>
    <row r="35" spans="1:9" ht="15.5" x14ac:dyDescent="0.35">
      <c r="A35"/>
      <c r="B35"/>
      <c r="C35"/>
      <c r="D35"/>
      <c r="E35"/>
      <c r="F35"/>
      <c r="G35"/>
      <c r="H35"/>
      <c r="I35"/>
    </row>
    <row r="36" spans="1:9" ht="15.5" x14ac:dyDescent="0.35">
      <c r="A36"/>
      <c r="B36"/>
      <c r="C36"/>
      <c r="D36"/>
      <c r="E36"/>
      <c r="F36"/>
      <c r="G36"/>
      <c r="H36"/>
      <c r="I36"/>
    </row>
    <row r="37" spans="1:9" ht="15.5" x14ac:dyDescent="0.35">
      <c r="A37"/>
      <c r="B37"/>
      <c r="C37"/>
      <c r="D37"/>
      <c r="E37"/>
      <c r="F37"/>
      <c r="G37"/>
      <c r="H37"/>
      <c r="I37"/>
    </row>
    <row r="38" spans="1:9" ht="15.5" x14ac:dyDescent="0.35">
      <c r="A38"/>
      <c r="B38"/>
      <c r="C38"/>
      <c r="D38"/>
      <c r="E38"/>
      <c r="F38"/>
      <c r="G38"/>
      <c r="H38"/>
      <c r="I38"/>
    </row>
    <row r="39" spans="1:9" ht="15.5" x14ac:dyDescent="0.35">
      <c r="A39"/>
      <c r="B39"/>
      <c r="C39"/>
      <c r="D39"/>
      <c r="E39"/>
      <c r="F39"/>
      <c r="G39"/>
      <c r="H39"/>
      <c r="I39"/>
    </row>
    <row r="40" spans="1:9" ht="15.5" x14ac:dyDescent="0.35">
      <c r="A40"/>
      <c r="B40"/>
      <c r="C40"/>
      <c r="D40"/>
      <c r="E40"/>
      <c r="F40"/>
      <c r="G40"/>
      <c r="H40"/>
      <c r="I40"/>
    </row>
    <row r="41" spans="1:9" ht="15.5" x14ac:dyDescent="0.35">
      <c r="A41"/>
      <c r="B41"/>
      <c r="C41"/>
      <c r="D41"/>
      <c r="E41"/>
      <c r="F41"/>
      <c r="G41"/>
      <c r="H41"/>
      <c r="I41"/>
    </row>
    <row r="42" spans="1:9" ht="15.5" x14ac:dyDescent="0.35">
      <c r="A42"/>
      <c r="B42"/>
      <c r="C42"/>
      <c r="D42"/>
      <c r="E42"/>
      <c r="F42"/>
      <c r="G42"/>
      <c r="H42"/>
      <c r="I42"/>
    </row>
    <row r="43" spans="1:9" ht="15.5" x14ac:dyDescent="0.35">
      <c r="A43"/>
      <c r="B43"/>
      <c r="C43"/>
      <c r="D43"/>
      <c r="E43"/>
      <c r="F43"/>
      <c r="G43"/>
      <c r="H43"/>
      <c r="I43"/>
    </row>
    <row r="44" spans="1:9" ht="15.5" x14ac:dyDescent="0.35">
      <c r="A44"/>
      <c r="B44"/>
      <c r="C44"/>
      <c r="D44"/>
      <c r="E44"/>
      <c r="F44"/>
      <c r="G44"/>
      <c r="H44"/>
      <c r="I44"/>
    </row>
    <row r="45" spans="1:9" ht="15.5" x14ac:dyDescent="0.35">
      <c r="A45"/>
      <c r="B45"/>
      <c r="C45"/>
      <c r="D45"/>
      <c r="E45"/>
      <c r="F45"/>
      <c r="G45"/>
      <c r="H45"/>
      <c r="I45"/>
    </row>
    <row r="46" spans="1:9" ht="15.5" x14ac:dyDescent="0.35">
      <c r="A46"/>
      <c r="B46"/>
      <c r="C46"/>
      <c r="D46"/>
      <c r="E46"/>
      <c r="F46"/>
      <c r="G46"/>
      <c r="H46"/>
      <c r="I46"/>
    </row>
    <row r="47" spans="1:9" ht="15.5" x14ac:dyDescent="0.35">
      <c r="A47"/>
      <c r="B47"/>
      <c r="C47"/>
      <c r="D47"/>
      <c r="E47"/>
      <c r="F47"/>
      <c r="G47"/>
      <c r="H47"/>
      <c r="I47"/>
    </row>
    <row r="48" spans="1:9" ht="15.5" x14ac:dyDescent="0.35">
      <c r="A48"/>
      <c r="B48"/>
      <c r="C48"/>
      <c r="D48"/>
      <c r="E48"/>
      <c r="F48"/>
      <c r="G48"/>
      <c r="H48"/>
      <c r="I48"/>
    </row>
    <row r="49" spans="1:9" ht="15.5" x14ac:dyDescent="0.35">
      <c r="A49"/>
      <c r="B49"/>
      <c r="C49"/>
      <c r="D49"/>
      <c r="E49"/>
      <c r="F49"/>
      <c r="G49"/>
      <c r="H49"/>
      <c r="I49"/>
    </row>
    <row r="50" spans="1:9" ht="15.5" x14ac:dyDescent="0.35">
      <c r="A50"/>
      <c r="B50"/>
      <c r="C50"/>
      <c r="D50"/>
      <c r="E50"/>
      <c r="F50"/>
      <c r="G50"/>
      <c r="H50"/>
      <c r="I50"/>
    </row>
    <row r="51" spans="1:9" ht="15.5" x14ac:dyDescent="0.35">
      <c r="A51"/>
      <c r="B51"/>
      <c r="C51"/>
      <c r="D51"/>
      <c r="E51"/>
      <c r="F51"/>
      <c r="G51"/>
      <c r="H51"/>
      <c r="I51"/>
    </row>
    <row r="52" spans="1:9" ht="15.5" x14ac:dyDescent="0.35">
      <c r="A52"/>
      <c r="B52"/>
      <c r="C52"/>
      <c r="D52"/>
      <c r="E52"/>
      <c r="F52"/>
      <c r="G52"/>
      <c r="H52"/>
      <c r="I52"/>
    </row>
    <row r="53" spans="1:9" ht="15.5" x14ac:dyDescent="0.35">
      <c r="A53"/>
      <c r="B53"/>
      <c r="C53"/>
      <c r="D53"/>
      <c r="E53"/>
      <c r="F53"/>
      <c r="G53"/>
      <c r="H53"/>
      <c r="I53"/>
    </row>
    <row r="54" spans="1:9" ht="15.5" x14ac:dyDescent="0.35">
      <c r="A54"/>
      <c r="B54"/>
      <c r="C54"/>
      <c r="D54"/>
      <c r="E54"/>
      <c r="F54"/>
      <c r="G54"/>
      <c r="H54"/>
      <c r="I54"/>
    </row>
    <row r="55" spans="1:9" ht="15.5" x14ac:dyDescent="0.35">
      <c r="A55"/>
      <c r="B55"/>
      <c r="C55"/>
      <c r="D55"/>
      <c r="E55"/>
      <c r="F55"/>
      <c r="G55"/>
      <c r="H55"/>
      <c r="I55"/>
    </row>
    <row r="56" spans="1:9" ht="15.5" x14ac:dyDescent="0.35">
      <c r="A56"/>
      <c r="B56"/>
      <c r="C56"/>
      <c r="D56"/>
      <c r="E56"/>
      <c r="F56"/>
      <c r="G56"/>
      <c r="H56"/>
      <c r="I56"/>
    </row>
    <row r="57" spans="1:9" ht="15.5" x14ac:dyDescent="0.35">
      <c r="A57"/>
      <c r="B57"/>
      <c r="C57"/>
      <c r="D57"/>
      <c r="E57"/>
      <c r="F57"/>
      <c r="G57"/>
      <c r="H57"/>
      <c r="I57"/>
    </row>
    <row r="58" spans="1:9" ht="15.5" x14ac:dyDescent="0.35">
      <c r="A58"/>
      <c r="B58"/>
      <c r="C58"/>
      <c r="D58"/>
      <c r="E58"/>
      <c r="F58"/>
      <c r="G58"/>
      <c r="H58"/>
      <c r="I58"/>
    </row>
    <row r="59" spans="1:9" ht="15.5" x14ac:dyDescent="0.35">
      <c r="A59"/>
      <c r="B59"/>
      <c r="C59"/>
      <c r="D59"/>
      <c r="E59"/>
      <c r="F59"/>
      <c r="G59"/>
      <c r="H59"/>
      <c r="I59"/>
    </row>
    <row r="60" spans="1:9" ht="15.5" x14ac:dyDescent="0.35">
      <c r="A60"/>
      <c r="B60"/>
      <c r="C60"/>
      <c r="D60"/>
      <c r="E60"/>
      <c r="F60"/>
      <c r="G60"/>
      <c r="H60"/>
      <c r="I60"/>
    </row>
    <row r="61" spans="1:9" ht="15.5" x14ac:dyDescent="0.35">
      <c r="A61"/>
      <c r="B61"/>
      <c r="C61"/>
      <c r="D61"/>
      <c r="E61"/>
      <c r="F61"/>
      <c r="G61"/>
      <c r="H61"/>
      <c r="I61"/>
    </row>
    <row r="62" spans="1:9" ht="15.5" x14ac:dyDescent="0.35">
      <c r="A62"/>
      <c r="B62"/>
      <c r="C62"/>
      <c r="D62"/>
      <c r="E62"/>
      <c r="F62"/>
      <c r="G62"/>
      <c r="H62"/>
      <c r="I62"/>
    </row>
    <row r="63" spans="1:9" ht="15.5" x14ac:dyDescent="0.35">
      <c r="A63"/>
      <c r="B63"/>
      <c r="C63"/>
      <c r="D63"/>
      <c r="E63"/>
      <c r="F63"/>
      <c r="G63"/>
      <c r="H63"/>
      <c r="I63"/>
    </row>
    <row r="64" spans="1:9" ht="15.5" x14ac:dyDescent="0.35">
      <c r="A64"/>
      <c r="B64"/>
      <c r="C64"/>
      <c r="D64"/>
      <c r="E64"/>
      <c r="F64"/>
      <c r="G64"/>
      <c r="H64"/>
      <c r="I64"/>
    </row>
    <row r="65" spans="1:9" ht="15.5" x14ac:dyDescent="0.35">
      <c r="A65"/>
      <c r="B65"/>
      <c r="C65"/>
      <c r="D65"/>
      <c r="E65"/>
      <c r="F65"/>
      <c r="G65"/>
      <c r="H65"/>
      <c r="I65"/>
    </row>
    <row r="66" spans="1:9" ht="15.5" x14ac:dyDescent="0.35">
      <c r="A66"/>
      <c r="B66"/>
      <c r="C66"/>
      <c r="D66"/>
      <c r="E66"/>
      <c r="F66"/>
      <c r="G66"/>
      <c r="H66"/>
      <c r="I66"/>
    </row>
    <row r="67" spans="1:9" ht="15.5" x14ac:dyDescent="0.35">
      <c r="A67"/>
      <c r="B67"/>
      <c r="C67"/>
      <c r="D67"/>
      <c r="E67"/>
      <c r="F67"/>
      <c r="G67"/>
      <c r="H67"/>
      <c r="I67"/>
    </row>
    <row r="68" spans="1:9" ht="15.5" x14ac:dyDescent="0.35">
      <c r="A68"/>
      <c r="B68"/>
      <c r="C68"/>
      <c r="D68"/>
      <c r="E68"/>
      <c r="F68"/>
      <c r="G68"/>
      <c r="H68"/>
      <c r="I68"/>
    </row>
    <row r="69" spans="1:9" ht="15.5" x14ac:dyDescent="0.35">
      <c r="A69"/>
      <c r="B69"/>
    </row>
    <row r="70" spans="1:9" ht="15.5" x14ac:dyDescent="0.35">
      <c r="A70"/>
      <c r="B70"/>
    </row>
    <row r="71" spans="1:9" ht="15.5" x14ac:dyDescent="0.35">
      <c r="A71"/>
      <c r="B71"/>
    </row>
    <row r="72" spans="1:9" ht="15.5" x14ac:dyDescent="0.35">
      <c r="A72"/>
      <c r="B72"/>
    </row>
    <row r="73" spans="1:9" ht="15.5" x14ac:dyDescent="0.35">
      <c r="A73"/>
      <c r="B73"/>
    </row>
    <row r="74" spans="1:9" ht="15.5" x14ac:dyDescent="0.35">
      <c r="A74"/>
      <c r="B74"/>
    </row>
    <row r="75" spans="1:9" ht="15.5" x14ac:dyDescent="0.35">
      <c r="A75"/>
      <c r="B75"/>
    </row>
    <row r="76" spans="1:9" ht="15.5" x14ac:dyDescent="0.35">
      <c r="A76"/>
      <c r="B76"/>
    </row>
  </sheetData>
  <pageMargins left="0.55000000000000004" right="0.55000000000000004" top="0.55000000000000004" bottom="0.55000000000000004" header="0.3" footer="0.3"/>
  <pageSetup scale="65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2CB1-9B28-4D9A-878B-499461683569}">
  <sheetPr>
    <pageSetUpPr fitToPage="1"/>
  </sheetPr>
  <dimension ref="A1:AY76"/>
  <sheetViews>
    <sheetView workbookViewId="0">
      <selection activeCell="A2" sqref="A2"/>
    </sheetView>
  </sheetViews>
  <sheetFormatPr defaultColWidth="9.1796875" defaultRowHeight="15" x14ac:dyDescent="0.3"/>
  <cols>
    <col min="1" max="1" width="34.26953125" style="1" bestFit="1" customWidth="1"/>
    <col min="2" max="2" width="12.453125" style="1" bestFit="1" customWidth="1"/>
    <col min="3" max="3" width="7.7265625" style="1" bestFit="1" customWidth="1"/>
    <col min="4" max="4" width="9.7265625" style="1" bestFit="1" customWidth="1"/>
    <col min="5" max="5" width="9" style="1" bestFit="1" customWidth="1"/>
    <col min="6" max="6" width="8.7265625" style="1" bestFit="1" customWidth="1"/>
    <col min="7" max="7" width="12.7265625" style="1" bestFit="1" customWidth="1"/>
    <col min="8" max="9" width="12.81640625" style="1" bestFit="1" customWidth="1"/>
    <col min="10" max="10" width="12.26953125" style="1" bestFit="1" customWidth="1"/>
    <col min="11" max="11" width="29.54296875" style="1" bestFit="1" customWidth="1"/>
    <col min="12" max="12" width="15.7265625" style="1" bestFit="1" customWidth="1"/>
    <col min="13" max="13" width="17.1796875" style="1" bestFit="1" customWidth="1"/>
    <col min="14" max="14" width="18.81640625" style="1" bestFit="1" customWidth="1"/>
    <col min="15" max="15" width="17.1796875" style="1" bestFit="1" customWidth="1"/>
    <col min="16" max="16" width="9.7265625" style="1" bestFit="1" customWidth="1"/>
    <col min="17" max="17" width="24.26953125" style="1" bestFit="1" customWidth="1"/>
    <col min="18" max="18" width="15.7265625" style="1" bestFit="1" customWidth="1"/>
    <col min="19" max="19" width="17.81640625" style="1" bestFit="1" customWidth="1"/>
    <col min="20" max="20" width="16.81640625" style="1" bestFit="1" customWidth="1"/>
    <col min="21" max="22" width="17.81640625" style="1" bestFit="1" customWidth="1"/>
    <col min="23" max="23" width="16.81640625" style="1" bestFit="1" customWidth="1"/>
    <col min="24" max="24" width="18.81640625" style="1" bestFit="1" customWidth="1"/>
    <col min="25" max="25" width="16.54296875" style="1" bestFit="1" customWidth="1"/>
    <col min="26" max="26" width="15.7265625" style="1" bestFit="1" customWidth="1"/>
    <col min="27" max="27" width="18.81640625" style="1" bestFit="1" customWidth="1"/>
    <col min="28" max="28" width="17.81640625" style="1" bestFit="1" customWidth="1"/>
    <col min="29" max="29" width="16.54296875" style="1" bestFit="1" customWidth="1"/>
    <col min="30" max="30" width="22.26953125" style="1" bestFit="1" customWidth="1"/>
    <col min="31" max="31" width="16.54296875" style="1" bestFit="1" customWidth="1"/>
    <col min="32" max="32" width="15.7265625" style="1" bestFit="1" customWidth="1"/>
    <col min="33" max="33" width="22.26953125" style="1" bestFit="1" customWidth="1"/>
    <col min="34" max="35" width="16.54296875" style="1" bestFit="1" customWidth="1"/>
    <col min="36" max="36" width="15.7265625" style="1" bestFit="1" customWidth="1"/>
    <col min="37" max="37" width="22.26953125" style="1" bestFit="1" customWidth="1"/>
    <col min="38" max="38" width="16.54296875" style="1" bestFit="1" customWidth="1"/>
    <col min="39" max="39" width="15.7265625" style="1" bestFit="1" customWidth="1"/>
    <col min="40" max="41" width="18.81640625" style="1" bestFit="1" customWidth="1"/>
    <col min="42" max="42" width="15.7265625" style="1" bestFit="1" customWidth="1"/>
    <col min="43" max="44" width="22.26953125" style="1" bestFit="1" customWidth="1"/>
    <col min="45" max="45" width="18.81640625" style="1" bestFit="1" customWidth="1"/>
    <col min="46" max="46" width="15.7265625" style="1" bestFit="1" customWidth="1"/>
    <col min="47" max="47" width="16.54296875" style="1" bestFit="1" customWidth="1"/>
    <col min="48" max="49" width="22.26953125" style="1" bestFit="1" customWidth="1"/>
    <col min="50" max="50" width="18.81640625" style="1" bestFit="1" customWidth="1"/>
    <col min="51" max="16384" width="9.1796875" style="1"/>
  </cols>
  <sheetData>
    <row r="1" spans="1:51" ht="17.5" x14ac:dyDescent="0.35">
      <c r="A1" s="2" t="str">
        <f>Parameters!$A$110</f>
        <v>TABLE 4D PERSONS KILLED AND INJURED BY EXTENT OF INJURY BY TYPE OF VEHICLE - 2021</v>
      </c>
    </row>
    <row r="3" spans="1:51" ht="15.5" x14ac:dyDescent="0.35">
      <c r="A3" s="14" t="s">
        <v>21</v>
      </c>
      <c r="B3" s="14" t="s">
        <v>21</v>
      </c>
      <c r="C3" s="15"/>
      <c r="D3" s="15"/>
      <c r="E3" s="15"/>
      <c r="F3" s="15"/>
      <c r="G3" s="15"/>
      <c r="H3" s="15"/>
      <c r="I3" s="15"/>
      <c r="J3" s="15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ht="45.5" x14ac:dyDescent="0.35">
      <c r="A4" s="19" t="s">
        <v>159</v>
      </c>
      <c r="B4" s="18" t="s">
        <v>22</v>
      </c>
      <c r="C4" s="18" t="s">
        <v>23</v>
      </c>
      <c r="D4" s="18" t="s">
        <v>24</v>
      </c>
      <c r="E4" s="18" t="s">
        <v>25</v>
      </c>
      <c r="F4" s="18" t="s">
        <v>26</v>
      </c>
      <c r="G4" s="18" t="s">
        <v>27</v>
      </c>
      <c r="H4" s="18" t="s">
        <v>35</v>
      </c>
      <c r="I4" s="18" t="s">
        <v>36</v>
      </c>
      <c r="J4" s="18" t="s">
        <v>37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ht="15.5" x14ac:dyDescent="0.35">
      <c r="A5" s="16" t="s">
        <v>38</v>
      </c>
      <c r="B5" s="7">
        <v>169234</v>
      </c>
      <c r="C5" s="7">
        <v>2076</v>
      </c>
      <c r="D5" s="7">
        <v>167158</v>
      </c>
      <c r="E5" s="7">
        <v>1837</v>
      </c>
      <c r="F5" s="7">
        <v>11759</v>
      </c>
      <c r="G5" s="7">
        <v>38184</v>
      </c>
      <c r="H5" s="7">
        <v>7248</v>
      </c>
      <c r="I5" s="7">
        <v>36538</v>
      </c>
      <c r="J5" s="7">
        <v>71592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ht="15.5" x14ac:dyDescent="0.35">
      <c r="A6" s="16" t="s">
        <v>39</v>
      </c>
      <c r="B6" s="7">
        <v>303</v>
      </c>
      <c r="C6" s="7">
        <v>3</v>
      </c>
      <c r="D6" s="7">
        <v>300</v>
      </c>
      <c r="E6" s="7">
        <v>6</v>
      </c>
      <c r="F6" s="7">
        <v>21</v>
      </c>
      <c r="G6" s="7">
        <v>50</v>
      </c>
      <c r="H6" s="7">
        <v>24</v>
      </c>
      <c r="I6" s="7">
        <v>78</v>
      </c>
      <c r="J6" s="7">
        <v>121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 ht="15.5" x14ac:dyDescent="0.35">
      <c r="A7" s="16" t="s">
        <v>40</v>
      </c>
      <c r="B7" s="7">
        <v>11987</v>
      </c>
      <c r="C7" s="7">
        <v>614</v>
      </c>
      <c r="D7" s="7">
        <v>11373</v>
      </c>
      <c r="E7" s="7">
        <v>767</v>
      </c>
      <c r="F7" s="7">
        <v>1454</v>
      </c>
      <c r="G7" s="7">
        <v>1152</v>
      </c>
      <c r="H7" s="7">
        <v>2604</v>
      </c>
      <c r="I7" s="7">
        <v>3809</v>
      </c>
      <c r="J7" s="7">
        <v>1587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 ht="15.5" x14ac:dyDescent="0.35">
      <c r="A8" s="16" t="s">
        <v>41</v>
      </c>
      <c r="B8" s="7">
        <v>97</v>
      </c>
      <c r="C8" s="7">
        <v>5</v>
      </c>
      <c r="D8" s="7">
        <v>92</v>
      </c>
      <c r="E8" s="7">
        <v>7</v>
      </c>
      <c r="F8" s="7">
        <v>27</v>
      </c>
      <c r="G8" s="7">
        <v>11</v>
      </c>
      <c r="H8" s="7">
        <v>7</v>
      </c>
      <c r="I8" s="7">
        <v>28</v>
      </c>
      <c r="J8" s="7">
        <v>12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ht="15.5" x14ac:dyDescent="0.35">
      <c r="A9" s="16" t="s">
        <v>42</v>
      </c>
      <c r="B9" s="7">
        <v>7672</v>
      </c>
      <c r="C9" s="7">
        <v>140</v>
      </c>
      <c r="D9" s="7">
        <v>7532</v>
      </c>
      <c r="E9" s="7">
        <v>459</v>
      </c>
      <c r="F9" s="7">
        <v>2050</v>
      </c>
      <c r="G9" s="7">
        <v>1521</v>
      </c>
      <c r="H9" s="7">
        <v>567</v>
      </c>
      <c r="I9" s="7">
        <v>1993</v>
      </c>
      <c r="J9" s="7">
        <v>942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 ht="15.5" x14ac:dyDescent="0.35">
      <c r="A10" s="16" t="s">
        <v>43</v>
      </c>
      <c r="B10" s="7">
        <v>18231</v>
      </c>
      <c r="C10" s="7">
        <v>353</v>
      </c>
      <c r="D10" s="7">
        <v>17878</v>
      </c>
      <c r="E10" s="7">
        <v>147</v>
      </c>
      <c r="F10" s="7">
        <v>854</v>
      </c>
      <c r="G10" s="7">
        <v>2528</v>
      </c>
      <c r="H10" s="7">
        <v>1200</v>
      </c>
      <c r="I10" s="7">
        <v>4977</v>
      </c>
      <c r="J10" s="7">
        <v>8172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ht="15.5" x14ac:dyDescent="0.35">
      <c r="A11" s="16" t="s">
        <v>44</v>
      </c>
      <c r="B11" s="7">
        <v>606</v>
      </c>
      <c r="C11" s="7">
        <v>9</v>
      </c>
      <c r="D11" s="7">
        <v>597</v>
      </c>
      <c r="E11" s="7">
        <v>1</v>
      </c>
      <c r="F11" s="7">
        <v>13</v>
      </c>
      <c r="G11" s="7">
        <v>52</v>
      </c>
      <c r="H11" s="7">
        <v>42</v>
      </c>
      <c r="I11" s="7">
        <v>188</v>
      </c>
      <c r="J11" s="7">
        <v>301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 ht="15.5" x14ac:dyDescent="0.35">
      <c r="A12" s="16" t="s">
        <v>45</v>
      </c>
      <c r="B12" s="7">
        <v>1285</v>
      </c>
      <c r="C12" s="7">
        <v>19</v>
      </c>
      <c r="D12" s="7">
        <v>1266</v>
      </c>
      <c r="E12" s="7">
        <v>18</v>
      </c>
      <c r="F12" s="7">
        <v>87</v>
      </c>
      <c r="G12" s="7">
        <v>250</v>
      </c>
      <c r="H12" s="7">
        <v>63</v>
      </c>
      <c r="I12" s="7">
        <v>326</v>
      </c>
      <c r="J12" s="7">
        <v>522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 ht="15.5" x14ac:dyDescent="0.35">
      <c r="A13" s="16" t="s">
        <v>46</v>
      </c>
      <c r="B13" s="7">
        <v>922</v>
      </c>
      <c r="C13" s="7">
        <v>26</v>
      </c>
      <c r="D13" s="7">
        <v>896</v>
      </c>
      <c r="E13" s="7">
        <v>3</v>
      </c>
      <c r="F13" s="7">
        <v>15</v>
      </c>
      <c r="G13" s="7">
        <v>37</v>
      </c>
      <c r="H13" s="7">
        <v>98</v>
      </c>
      <c r="I13" s="7">
        <v>336</v>
      </c>
      <c r="J13" s="7">
        <v>407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ht="15.5" x14ac:dyDescent="0.35">
      <c r="A14" s="16" t="s">
        <v>47</v>
      </c>
      <c r="B14" s="7">
        <v>88</v>
      </c>
      <c r="C14" s="7">
        <v>0</v>
      </c>
      <c r="D14" s="7">
        <v>88</v>
      </c>
      <c r="E14" s="7">
        <v>1</v>
      </c>
      <c r="F14" s="7">
        <v>1</v>
      </c>
      <c r="G14" s="7">
        <v>14</v>
      </c>
      <c r="H14" s="7">
        <v>1</v>
      </c>
      <c r="I14" s="7">
        <v>21</v>
      </c>
      <c r="J14" s="7">
        <v>50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1" ht="15.5" x14ac:dyDescent="0.35">
      <c r="A15" s="16" t="s">
        <v>48</v>
      </c>
      <c r="B15" s="7">
        <v>766</v>
      </c>
      <c r="C15" s="7">
        <v>5</v>
      </c>
      <c r="D15" s="7">
        <v>761</v>
      </c>
      <c r="E15" s="7">
        <v>3</v>
      </c>
      <c r="F15" s="7">
        <v>53</v>
      </c>
      <c r="G15" s="7">
        <v>339</v>
      </c>
      <c r="H15" s="7">
        <v>9</v>
      </c>
      <c r="I15" s="7">
        <v>79</v>
      </c>
      <c r="J15" s="7">
        <v>278</v>
      </c>
      <c r="K15"/>
      <c r="L15"/>
      <c r="M15"/>
      <c r="N15"/>
      <c r="O15"/>
      <c r="P15"/>
      <c r="Q15"/>
      <c r="R15"/>
      <c r="S15"/>
      <c r="T15"/>
      <c r="U15"/>
    </row>
    <row r="16" spans="1:51" ht="15.5" x14ac:dyDescent="0.35">
      <c r="A16" s="16" t="s">
        <v>49</v>
      </c>
      <c r="B16" s="7">
        <v>870</v>
      </c>
      <c r="C16" s="7">
        <v>4</v>
      </c>
      <c r="D16" s="7">
        <v>866</v>
      </c>
      <c r="E16" s="7">
        <v>18</v>
      </c>
      <c r="F16" s="7">
        <v>99</v>
      </c>
      <c r="G16" s="7">
        <v>315</v>
      </c>
      <c r="H16" s="7">
        <v>35</v>
      </c>
      <c r="I16" s="7">
        <v>151</v>
      </c>
      <c r="J16" s="7">
        <v>248</v>
      </c>
      <c r="K16"/>
      <c r="L16"/>
      <c r="M16"/>
      <c r="N16"/>
      <c r="O16"/>
      <c r="P16"/>
      <c r="Q16"/>
      <c r="R16"/>
      <c r="S16"/>
      <c r="T16"/>
      <c r="U16"/>
    </row>
    <row r="17" spans="1:21" ht="15.5" x14ac:dyDescent="0.35">
      <c r="A17" s="16" t="s">
        <v>50</v>
      </c>
      <c r="B17" s="7">
        <v>16</v>
      </c>
      <c r="C17" s="7">
        <v>0</v>
      </c>
      <c r="D17" s="7">
        <v>16</v>
      </c>
      <c r="E17" s="7">
        <v>0</v>
      </c>
      <c r="F17" s="7">
        <v>1</v>
      </c>
      <c r="G17" s="7">
        <v>4</v>
      </c>
      <c r="H17" s="7">
        <v>5</v>
      </c>
      <c r="I17" s="7">
        <v>2</v>
      </c>
      <c r="J17" s="7">
        <v>4</v>
      </c>
      <c r="K17"/>
      <c r="L17"/>
      <c r="M17"/>
      <c r="N17"/>
      <c r="O17"/>
      <c r="P17"/>
      <c r="Q17"/>
      <c r="R17"/>
      <c r="S17"/>
      <c r="T17"/>
      <c r="U17"/>
    </row>
    <row r="18" spans="1:21" x14ac:dyDescent="0.3">
      <c r="A18" s="16" t="s">
        <v>34</v>
      </c>
      <c r="B18" s="7">
        <v>12316</v>
      </c>
      <c r="C18" s="7">
        <v>1203</v>
      </c>
      <c r="D18" s="7">
        <v>11113</v>
      </c>
      <c r="E18" s="7">
        <v>1194</v>
      </c>
      <c r="F18" s="7">
        <v>2322</v>
      </c>
      <c r="G18" s="7">
        <v>2407</v>
      </c>
      <c r="H18" s="7">
        <v>1429</v>
      </c>
      <c r="I18" s="7">
        <v>2302</v>
      </c>
      <c r="J18" s="7">
        <v>1459</v>
      </c>
    </row>
    <row r="19" spans="1:21" x14ac:dyDescent="0.3">
      <c r="A19" s="16" t="s">
        <v>51</v>
      </c>
      <c r="B19" s="7">
        <v>5193</v>
      </c>
      <c r="C19" s="7">
        <v>20</v>
      </c>
      <c r="D19" s="7">
        <v>5173</v>
      </c>
      <c r="E19" s="7">
        <v>214</v>
      </c>
      <c r="F19" s="7">
        <v>1237</v>
      </c>
      <c r="G19" s="7">
        <v>2794</v>
      </c>
      <c r="H19" s="7">
        <v>77</v>
      </c>
      <c r="I19" s="7">
        <v>394</v>
      </c>
      <c r="J19" s="7">
        <v>457</v>
      </c>
    </row>
    <row r="20" spans="1:21" x14ac:dyDescent="0.3">
      <c r="A20" s="17" t="s">
        <v>157</v>
      </c>
      <c r="B20" s="7">
        <v>229586</v>
      </c>
      <c r="C20" s="7">
        <v>4477</v>
      </c>
      <c r="D20" s="7">
        <v>225109</v>
      </c>
      <c r="E20" s="7">
        <v>4675</v>
      </c>
      <c r="F20" s="7">
        <v>19993</v>
      </c>
      <c r="G20" s="7">
        <v>49658</v>
      </c>
      <c r="H20" s="7">
        <v>13409</v>
      </c>
      <c r="I20" s="7">
        <v>51222</v>
      </c>
      <c r="J20" s="7">
        <v>86152</v>
      </c>
    </row>
    <row r="21" spans="1:21" ht="5.25" customHeight="1" x14ac:dyDescent="0.35">
      <c r="A21"/>
      <c r="B21"/>
      <c r="C21"/>
      <c r="D21"/>
      <c r="E21"/>
      <c r="F21"/>
      <c r="G21"/>
      <c r="H21"/>
      <c r="I21"/>
    </row>
    <row r="22" spans="1:21" ht="15.5" x14ac:dyDescent="0.35">
      <c r="A22" s="6" t="s">
        <v>160</v>
      </c>
      <c r="B22"/>
      <c r="C22"/>
      <c r="D22"/>
      <c r="E22"/>
      <c r="F22"/>
      <c r="G22"/>
      <c r="H22"/>
      <c r="I22"/>
    </row>
    <row r="23" spans="1:21" ht="15.5" x14ac:dyDescent="0.35">
      <c r="A23" s="6" t="s">
        <v>161</v>
      </c>
      <c r="B23"/>
      <c r="C23"/>
      <c r="D23"/>
      <c r="E23"/>
      <c r="F23"/>
      <c r="G23"/>
      <c r="H23"/>
      <c r="I23"/>
    </row>
    <row r="24" spans="1:21" ht="15.5" x14ac:dyDescent="0.35">
      <c r="A24" s="8" t="s">
        <v>162</v>
      </c>
      <c r="B24"/>
      <c r="C24"/>
      <c r="D24"/>
      <c r="E24"/>
      <c r="F24"/>
      <c r="G24"/>
      <c r="H24"/>
      <c r="I24"/>
    </row>
    <row r="25" spans="1:21" ht="15.5" x14ac:dyDescent="0.35">
      <c r="A25"/>
      <c r="B25"/>
      <c r="C25"/>
      <c r="D25"/>
      <c r="E25"/>
      <c r="F25"/>
      <c r="G25"/>
      <c r="H25"/>
      <c r="I25"/>
    </row>
    <row r="26" spans="1:21" ht="15.5" x14ac:dyDescent="0.35">
      <c r="A26"/>
      <c r="B26"/>
      <c r="C26"/>
      <c r="D26"/>
      <c r="E26"/>
      <c r="F26"/>
      <c r="G26"/>
      <c r="H26"/>
      <c r="I26"/>
    </row>
    <row r="27" spans="1:21" ht="15.5" x14ac:dyDescent="0.35">
      <c r="A27"/>
      <c r="B27"/>
      <c r="C27"/>
      <c r="D27"/>
      <c r="E27"/>
      <c r="F27"/>
      <c r="G27"/>
      <c r="H27"/>
      <c r="I27"/>
    </row>
    <row r="28" spans="1:21" ht="15.5" x14ac:dyDescent="0.35">
      <c r="A28"/>
      <c r="B28"/>
      <c r="C28"/>
      <c r="D28"/>
      <c r="E28"/>
      <c r="F28"/>
      <c r="G28"/>
      <c r="H28"/>
      <c r="I28"/>
    </row>
    <row r="29" spans="1:21" ht="15.5" x14ac:dyDescent="0.35">
      <c r="A29"/>
      <c r="B29"/>
      <c r="C29"/>
      <c r="D29"/>
      <c r="E29"/>
      <c r="F29"/>
      <c r="G29"/>
      <c r="H29"/>
      <c r="I29"/>
    </row>
    <row r="30" spans="1:21" ht="15.5" x14ac:dyDescent="0.35">
      <c r="A30"/>
      <c r="B30"/>
      <c r="C30"/>
      <c r="D30"/>
      <c r="E30"/>
      <c r="F30"/>
      <c r="G30"/>
      <c r="H30"/>
      <c r="I30"/>
    </row>
    <row r="31" spans="1:21" ht="15.5" x14ac:dyDescent="0.35">
      <c r="A31"/>
      <c r="B31"/>
      <c r="C31"/>
      <c r="D31"/>
      <c r="E31"/>
      <c r="F31"/>
      <c r="G31"/>
      <c r="H31"/>
      <c r="I31"/>
    </row>
    <row r="32" spans="1:21" ht="15.5" x14ac:dyDescent="0.35">
      <c r="A32"/>
      <c r="B32"/>
      <c r="C32"/>
      <c r="D32"/>
      <c r="E32"/>
      <c r="F32"/>
      <c r="G32"/>
      <c r="H32"/>
      <c r="I32"/>
    </row>
    <row r="33" spans="1:9" ht="15.5" x14ac:dyDescent="0.35">
      <c r="A33"/>
      <c r="B33"/>
      <c r="C33"/>
      <c r="D33"/>
      <c r="E33"/>
      <c r="F33"/>
      <c r="G33"/>
      <c r="H33"/>
      <c r="I33"/>
    </row>
    <row r="34" spans="1:9" ht="15.5" x14ac:dyDescent="0.35">
      <c r="A34"/>
      <c r="B34"/>
      <c r="C34"/>
      <c r="D34"/>
      <c r="E34"/>
      <c r="F34"/>
      <c r="G34"/>
      <c r="H34"/>
      <c r="I34"/>
    </row>
    <row r="35" spans="1:9" ht="15.5" x14ac:dyDescent="0.35">
      <c r="A35"/>
      <c r="B35"/>
      <c r="C35"/>
      <c r="D35"/>
      <c r="E35"/>
      <c r="F35"/>
      <c r="G35"/>
      <c r="H35"/>
      <c r="I35"/>
    </row>
    <row r="36" spans="1:9" ht="15.5" x14ac:dyDescent="0.35">
      <c r="A36"/>
      <c r="B36"/>
      <c r="C36"/>
      <c r="D36"/>
      <c r="E36"/>
      <c r="F36"/>
      <c r="G36"/>
      <c r="H36"/>
      <c r="I36"/>
    </row>
    <row r="37" spans="1:9" ht="15.5" x14ac:dyDescent="0.35">
      <c r="A37"/>
      <c r="B37"/>
      <c r="C37"/>
      <c r="D37"/>
      <c r="E37"/>
      <c r="F37"/>
      <c r="G37"/>
      <c r="H37"/>
      <c r="I37"/>
    </row>
    <row r="38" spans="1:9" ht="15.5" x14ac:dyDescent="0.35">
      <c r="A38"/>
      <c r="B38"/>
      <c r="C38"/>
      <c r="D38"/>
      <c r="E38"/>
      <c r="F38"/>
      <c r="G38"/>
      <c r="H38"/>
      <c r="I38"/>
    </row>
    <row r="39" spans="1:9" ht="15.5" x14ac:dyDescent="0.35">
      <c r="A39"/>
      <c r="B39"/>
      <c r="C39"/>
      <c r="D39"/>
      <c r="E39"/>
      <c r="F39"/>
      <c r="G39"/>
      <c r="H39"/>
      <c r="I39"/>
    </row>
    <row r="40" spans="1:9" ht="15.5" x14ac:dyDescent="0.35">
      <c r="A40"/>
      <c r="B40"/>
      <c r="C40"/>
      <c r="D40"/>
      <c r="E40"/>
      <c r="F40"/>
      <c r="G40"/>
      <c r="H40"/>
      <c r="I40"/>
    </row>
    <row r="41" spans="1:9" ht="15.5" x14ac:dyDescent="0.35">
      <c r="A41"/>
      <c r="B41"/>
      <c r="C41"/>
      <c r="D41"/>
      <c r="E41"/>
      <c r="F41"/>
      <c r="G41"/>
      <c r="H41"/>
      <c r="I41"/>
    </row>
    <row r="42" spans="1:9" ht="15.5" x14ac:dyDescent="0.35">
      <c r="A42"/>
      <c r="B42"/>
      <c r="C42"/>
      <c r="D42"/>
      <c r="E42"/>
      <c r="F42"/>
      <c r="G42"/>
      <c r="H42"/>
      <c r="I42"/>
    </row>
    <row r="43" spans="1:9" ht="15.5" x14ac:dyDescent="0.35">
      <c r="A43"/>
      <c r="B43"/>
      <c r="C43"/>
      <c r="D43"/>
      <c r="E43"/>
      <c r="F43"/>
      <c r="G43"/>
      <c r="H43"/>
      <c r="I43"/>
    </row>
    <row r="44" spans="1:9" ht="15.5" x14ac:dyDescent="0.35">
      <c r="A44"/>
      <c r="B44"/>
      <c r="C44"/>
      <c r="D44"/>
      <c r="E44"/>
      <c r="F44"/>
      <c r="G44"/>
      <c r="H44"/>
      <c r="I44"/>
    </row>
    <row r="45" spans="1:9" ht="15.5" x14ac:dyDescent="0.35">
      <c r="A45"/>
      <c r="B45"/>
      <c r="C45"/>
      <c r="D45"/>
      <c r="E45"/>
      <c r="F45"/>
      <c r="G45"/>
      <c r="H45"/>
      <c r="I45"/>
    </row>
    <row r="46" spans="1:9" ht="15.5" x14ac:dyDescent="0.35">
      <c r="A46"/>
      <c r="B46"/>
      <c r="C46"/>
      <c r="D46"/>
      <c r="E46"/>
      <c r="F46"/>
      <c r="G46"/>
      <c r="H46"/>
      <c r="I46"/>
    </row>
    <row r="47" spans="1:9" ht="15.5" x14ac:dyDescent="0.35">
      <c r="A47"/>
      <c r="B47"/>
      <c r="C47"/>
      <c r="D47"/>
      <c r="E47"/>
      <c r="F47"/>
      <c r="G47"/>
      <c r="H47"/>
      <c r="I47"/>
    </row>
    <row r="48" spans="1:9" ht="15.5" x14ac:dyDescent="0.35">
      <c r="A48"/>
      <c r="B48"/>
      <c r="C48"/>
      <c r="D48"/>
      <c r="E48"/>
      <c r="F48"/>
      <c r="G48"/>
      <c r="H48"/>
      <c r="I48"/>
    </row>
    <row r="49" spans="1:9" ht="15.5" x14ac:dyDescent="0.35">
      <c r="A49"/>
      <c r="B49"/>
      <c r="C49"/>
      <c r="D49"/>
      <c r="E49"/>
      <c r="F49"/>
      <c r="G49"/>
      <c r="H49"/>
      <c r="I49"/>
    </row>
    <row r="50" spans="1:9" ht="15.5" x14ac:dyDescent="0.35">
      <c r="A50"/>
      <c r="B50"/>
      <c r="C50"/>
      <c r="D50"/>
      <c r="E50"/>
      <c r="F50"/>
      <c r="G50"/>
      <c r="H50"/>
      <c r="I50"/>
    </row>
    <row r="51" spans="1:9" ht="15.5" x14ac:dyDescent="0.35">
      <c r="A51"/>
      <c r="B51"/>
      <c r="C51"/>
      <c r="D51"/>
      <c r="E51"/>
      <c r="F51"/>
      <c r="G51"/>
      <c r="H51"/>
      <c r="I51"/>
    </row>
    <row r="52" spans="1:9" ht="15.5" x14ac:dyDescent="0.35">
      <c r="A52"/>
      <c r="B52"/>
      <c r="C52"/>
      <c r="D52"/>
      <c r="E52"/>
      <c r="F52"/>
      <c r="G52"/>
      <c r="H52"/>
      <c r="I52"/>
    </row>
    <row r="53" spans="1:9" ht="15.5" x14ac:dyDescent="0.35">
      <c r="A53"/>
      <c r="B53"/>
      <c r="C53"/>
      <c r="D53"/>
      <c r="E53"/>
      <c r="F53"/>
      <c r="G53"/>
      <c r="H53"/>
      <c r="I53"/>
    </row>
    <row r="54" spans="1:9" ht="15.5" x14ac:dyDescent="0.35">
      <c r="A54"/>
      <c r="B54"/>
      <c r="C54"/>
      <c r="D54"/>
      <c r="E54"/>
      <c r="F54"/>
      <c r="G54"/>
      <c r="H54"/>
      <c r="I54"/>
    </row>
    <row r="55" spans="1:9" ht="15.5" x14ac:dyDescent="0.35">
      <c r="A55"/>
      <c r="B55"/>
      <c r="C55"/>
      <c r="D55"/>
      <c r="E55"/>
      <c r="F55"/>
      <c r="G55"/>
      <c r="H55"/>
      <c r="I55"/>
    </row>
    <row r="56" spans="1:9" ht="15.5" x14ac:dyDescent="0.35">
      <c r="A56"/>
      <c r="B56"/>
      <c r="C56"/>
      <c r="D56"/>
      <c r="E56"/>
      <c r="F56"/>
      <c r="G56"/>
      <c r="H56"/>
      <c r="I56"/>
    </row>
    <row r="57" spans="1:9" ht="15.5" x14ac:dyDescent="0.35">
      <c r="A57"/>
      <c r="B57"/>
      <c r="C57"/>
      <c r="D57"/>
      <c r="E57"/>
      <c r="F57"/>
      <c r="G57"/>
      <c r="H57"/>
      <c r="I57"/>
    </row>
    <row r="58" spans="1:9" ht="15.5" x14ac:dyDescent="0.35">
      <c r="A58"/>
      <c r="B58"/>
      <c r="C58"/>
      <c r="D58"/>
      <c r="E58"/>
      <c r="F58"/>
      <c r="G58"/>
      <c r="H58"/>
      <c r="I58"/>
    </row>
    <row r="59" spans="1:9" ht="15.5" x14ac:dyDescent="0.35">
      <c r="A59"/>
      <c r="B59"/>
      <c r="C59"/>
      <c r="D59"/>
      <c r="E59"/>
      <c r="F59"/>
      <c r="G59"/>
      <c r="H59"/>
      <c r="I59"/>
    </row>
    <row r="60" spans="1:9" ht="15.5" x14ac:dyDescent="0.35">
      <c r="A60"/>
      <c r="B60"/>
      <c r="C60"/>
      <c r="D60"/>
      <c r="E60"/>
      <c r="F60"/>
      <c r="G60"/>
      <c r="H60"/>
      <c r="I60"/>
    </row>
    <row r="61" spans="1:9" ht="15.5" x14ac:dyDescent="0.35">
      <c r="A61"/>
      <c r="B61"/>
      <c r="C61"/>
      <c r="D61"/>
      <c r="E61"/>
      <c r="F61"/>
      <c r="G61"/>
      <c r="H61"/>
      <c r="I61"/>
    </row>
    <row r="62" spans="1:9" ht="15.5" x14ac:dyDescent="0.35">
      <c r="A62"/>
      <c r="B62"/>
      <c r="C62"/>
      <c r="D62"/>
      <c r="E62"/>
      <c r="F62"/>
      <c r="G62"/>
      <c r="H62"/>
      <c r="I62"/>
    </row>
    <row r="63" spans="1:9" ht="15.5" x14ac:dyDescent="0.35">
      <c r="A63"/>
      <c r="B63"/>
      <c r="C63"/>
      <c r="D63"/>
      <c r="E63"/>
      <c r="F63"/>
      <c r="G63"/>
      <c r="H63"/>
      <c r="I63"/>
    </row>
    <row r="64" spans="1:9" ht="15.5" x14ac:dyDescent="0.35">
      <c r="A64"/>
      <c r="B64"/>
      <c r="C64"/>
      <c r="D64"/>
      <c r="E64"/>
      <c r="F64"/>
      <c r="G64"/>
      <c r="H64"/>
      <c r="I64"/>
    </row>
    <row r="65" spans="1:9" ht="15.5" x14ac:dyDescent="0.35">
      <c r="A65"/>
      <c r="B65"/>
      <c r="C65"/>
      <c r="D65"/>
      <c r="E65"/>
      <c r="F65"/>
      <c r="G65"/>
      <c r="H65"/>
      <c r="I65"/>
    </row>
    <row r="66" spans="1:9" ht="15.5" x14ac:dyDescent="0.35">
      <c r="A66"/>
      <c r="B66"/>
      <c r="C66"/>
      <c r="D66"/>
      <c r="E66"/>
      <c r="F66"/>
      <c r="G66"/>
      <c r="H66"/>
      <c r="I66"/>
    </row>
    <row r="67" spans="1:9" ht="15.5" x14ac:dyDescent="0.35">
      <c r="A67"/>
      <c r="B67"/>
      <c r="C67"/>
      <c r="D67"/>
      <c r="E67"/>
      <c r="F67"/>
      <c r="G67"/>
      <c r="H67"/>
      <c r="I67"/>
    </row>
    <row r="68" spans="1:9" ht="15.5" x14ac:dyDescent="0.35">
      <c r="A68"/>
      <c r="B68"/>
      <c r="C68"/>
      <c r="D68"/>
      <c r="E68"/>
      <c r="F68"/>
      <c r="G68"/>
      <c r="H68"/>
      <c r="I68"/>
    </row>
    <row r="69" spans="1:9" ht="15.5" x14ac:dyDescent="0.35">
      <c r="A69"/>
      <c r="B69"/>
    </row>
    <row r="70" spans="1:9" ht="15.5" x14ac:dyDescent="0.35">
      <c r="A70"/>
      <c r="B70"/>
    </row>
    <row r="71" spans="1:9" ht="15.5" x14ac:dyDescent="0.35">
      <c r="A71"/>
      <c r="B71"/>
    </row>
    <row r="72" spans="1:9" ht="15.5" x14ac:dyDescent="0.35">
      <c r="A72"/>
      <c r="B72"/>
    </row>
    <row r="73" spans="1:9" ht="15.5" x14ac:dyDescent="0.35">
      <c r="A73"/>
      <c r="B73"/>
    </row>
    <row r="74" spans="1:9" ht="15.5" x14ac:dyDescent="0.35">
      <c r="A74"/>
      <c r="B74"/>
    </row>
    <row r="75" spans="1:9" ht="15.5" x14ac:dyDescent="0.35">
      <c r="A75"/>
      <c r="B75"/>
    </row>
    <row r="76" spans="1:9" ht="15.5" x14ac:dyDescent="0.35">
      <c r="A76"/>
      <c r="B76"/>
    </row>
  </sheetData>
  <pageMargins left="0.55000000000000004" right="0.55000000000000004" top="0.55000000000000004" bottom="0.55000000000000004" header="0.3" footer="0.3"/>
  <pageSetup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548D-D7CE-499C-83B4-5F0A0EBE25B4}">
  <sheetPr>
    <pageSetUpPr fitToPage="1"/>
  </sheetPr>
  <dimension ref="A1:AY76"/>
  <sheetViews>
    <sheetView workbookViewId="0">
      <selection activeCell="A2" sqref="A2"/>
    </sheetView>
  </sheetViews>
  <sheetFormatPr defaultColWidth="9.1796875" defaultRowHeight="15" x14ac:dyDescent="0.3"/>
  <cols>
    <col min="1" max="1" width="44.54296875" style="1" bestFit="1" customWidth="1"/>
    <col min="2" max="2" width="5.1796875" style="1" bestFit="1" customWidth="1"/>
    <col min="3" max="3" width="6.54296875" style="1" bestFit="1" customWidth="1"/>
    <col min="4" max="8" width="8" style="1" bestFit="1" customWidth="1"/>
    <col min="9" max="9" width="15.1796875" style="1" bestFit="1" customWidth="1"/>
    <col min="10" max="10" width="13.7265625" style="1" bestFit="1" customWidth="1"/>
    <col min="11" max="11" width="8.453125" style="1" bestFit="1" customWidth="1"/>
    <col min="12" max="12" width="15.7265625" style="1" bestFit="1" customWidth="1"/>
    <col min="13" max="13" width="17.1796875" style="1" bestFit="1" customWidth="1"/>
    <col min="14" max="14" width="18.81640625" style="1" bestFit="1" customWidth="1"/>
    <col min="15" max="15" width="17.1796875" style="1" bestFit="1" customWidth="1"/>
    <col min="16" max="16" width="9.7265625" style="1" bestFit="1" customWidth="1"/>
    <col min="17" max="17" width="24.26953125" style="1" bestFit="1" customWidth="1"/>
    <col min="18" max="18" width="15.7265625" style="1" bestFit="1" customWidth="1"/>
    <col min="19" max="19" width="17.81640625" style="1" bestFit="1" customWidth="1"/>
    <col min="20" max="20" width="16.81640625" style="1" bestFit="1" customWidth="1"/>
    <col min="21" max="22" width="17.81640625" style="1" bestFit="1" customWidth="1"/>
    <col min="23" max="23" width="16.81640625" style="1" bestFit="1" customWidth="1"/>
    <col min="24" max="24" width="18.81640625" style="1" bestFit="1" customWidth="1"/>
    <col min="25" max="25" width="16.54296875" style="1" bestFit="1" customWidth="1"/>
    <col min="26" max="26" width="15.7265625" style="1" bestFit="1" customWidth="1"/>
    <col min="27" max="27" width="18.81640625" style="1" bestFit="1" customWidth="1"/>
    <col min="28" max="28" width="17.81640625" style="1" bestFit="1" customWidth="1"/>
    <col min="29" max="29" width="16.54296875" style="1" bestFit="1" customWidth="1"/>
    <col min="30" max="30" width="22.26953125" style="1" bestFit="1" customWidth="1"/>
    <col min="31" max="31" width="16.54296875" style="1" bestFit="1" customWidth="1"/>
    <col min="32" max="32" width="15.7265625" style="1" bestFit="1" customWidth="1"/>
    <col min="33" max="33" width="22.26953125" style="1" bestFit="1" customWidth="1"/>
    <col min="34" max="35" width="16.54296875" style="1" bestFit="1" customWidth="1"/>
    <col min="36" max="36" width="15.7265625" style="1" bestFit="1" customWidth="1"/>
    <col min="37" max="37" width="22.26953125" style="1" bestFit="1" customWidth="1"/>
    <col min="38" max="38" width="16.54296875" style="1" bestFit="1" customWidth="1"/>
    <col min="39" max="39" width="15.7265625" style="1" bestFit="1" customWidth="1"/>
    <col min="40" max="41" width="18.81640625" style="1" bestFit="1" customWidth="1"/>
    <col min="42" max="42" width="15.7265625" style="1" bestFit="1" customWidth="1"/>
    <col min="43" max="44" width="22.26953125" style="1" bestFit="1" customWidth="1"/>
    <col min="45" max="45" width="18.81640625" style="1" bestFit="1" customWidth="1"/>
    <col min="46" max="46" width="15.7265625" style="1" bestFit="1" customWidth="1"/>
    <col min="47" max="47" width="16.54296875" style="1" bestFit="1" customWidth="1"/>
    <col min="48" max="49" width="22.26953125" style="1" bestFit="1" customWidth="1"/>
    <col min="50" max="50" width="18.81640625" style="1" bestFit="1" customWidth="1"/>
    <col min="51" max="16384" width="9.1796875" style="1"/>
  </cols>
  <sheetData>
    <row r="1" spans="1:51" ht="17.5" x14ac:dyDescent="0.35">
      <c r="A1" s="2" t="str">
        <f>Parameters!$A$113</f>
        <v>TABLE 4E PEDESTRIANS KILLED AND INJURED BY AGE BY ACTION - 2021</v>
      </c>
    </row>
    <row r="3" spans="1:51" ht="15.5" x14ac:dyDescent="0.35">
      <c r="A3" s="14" t="s">
        <v>21</v>
      </c>
      <c r="B3" s="12" t="s">
        <v>21</v>
      </c>
      <c r="C3" s="15"/>
      <c r="D3" s="15"/>
      <c r="E3" s="15"/>
      <c r="F3" s="15"/>
      <c r="G3" s="15"/>
      <c r="H3" s="15"/>
      <c r="I3" s="15"/>
      <c r="J3" s="15"/>
      <c r="K3" s="15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ht="15.5" x14ac:dyDescent="0.35">
      <c r="A4" s="13" t="s">
        <v>163</v>
      </c>
      <c r="B4" s="10" t="s">
        <v>0</v>
      </c>
      <c r="C4" s="10" t="s">
        <v>5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6</v>
      </c>
      <c r="I4" s="10" t="s">
        <v>52</v>
      </c>
      <c r="J4" s="10" t="s">
        <v>10</v>
      </c>
      <c r="K4" s="10" t="s">
        <v>157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ht="15.5" x14ac:dyDescent="0.35">
      <c r="A5" s="16" t="s">
        <v>53</v>
      </c>
      <c r="B5" s="7">
        <v>61</v>
      </c>
      <c r="C5" s="7">
        <v>308</v>
      </c>
      <c r="D5" s="7">
        <v>665</v>
      </c>
      <c r="E5" s="7">
        <v>636</v>
      </c>
      <c r="F5" s="7">
        <v>561</v>
      </c>
      <c r="G5" s="7">
        <v>564</v>
      </c>
      <c r="H5" s="7">
        <v>659</v>
      </c>
      <c r="I5" s="7">
        <v>820</v>
      </c>
      <c r="J5" s="7">
        <v>27</v>
      </c>
      <c r="K5" s="7">
        <v>4301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ht="15.5" x14ac:dyDescent="0.35">
      <c r="A6" s="16" t="s">
        <v>54</v>
      </c>
      <c r="B6" s="7">
        <v>3</v>
      </c>
      <c r="C6" s="7">
        <v>28</v>
      </c>
      <c r="D6" s="7">
        <v>49</v>
      </c>
      <c r="E6" s="7">
        <v>41</v>
      </c>
      <c r="F6" s="7">
        <v>38</v>
      </c>
      <c r="G6" s="7">
        <v>32</v>
      </c>
      <c r="H6" s="7">
        <v>33</v>
      </c>
      <c r="I6" s="7">
        <v>37</v>
      </c>
      <c r="J6" s="7">
        <v>4</v>
      </c>
      <c r="K6" s="7">
        <v>265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 ht="15.5" x14ac:dyDescent="0.35">
      <c r="A7" s="16" t="s">
        <v>55</v>
      </c>
      <c r="B7" s="7">
        <v>63</v>
      </c>
      <c r="C7" s="7">
        <v>247</v>
      </c>
      <c r="D7" s="7">
        <v>376</v>
      </c>
      <c r="E7" s="7">
        <v>582</v>
      </c>
      <c r="F7" s="7">
        <v>454</v>
      </c>
      <c r="G7" s="7">
        <v>409</v>
      </c>
      <c r="H7" s="7">
        <v>442</v>
      </c>
      <c r="I7" s="7">
        <v>412</v>
      </c>
      <c r="J7" s="7">
        <v>52</v>
      </c>
      <c r="K7" s="7">
        <v>3037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 ht="15.5" x14ac:dyDescent="0.35">
      <c r="A8" s="16" t="s">
        <v>56</v>
      </c>
      <c r="B8" s="7">
        <v>29</v>
      </c>
      <c r="C8" s="7">
        <v>100</v>
      </c>
      <c r="D8" s="7">
        <v>432</v>
      </c>
      <c r="E8" s="7">
        <v>724</v>
      </c>
      <c r="F8" s="7">
        <v>522</v>
      </c>
      <c r="G8" s="7">
        <v>379</v>
      </c>
      <c r="H8" s="7">
        <v>354</v>
      </c>
      <c r="I8" s="7">
        <v>226</v>
      </c>
      <c r="J8" s="7">
        <v>42</v>
      </c>
      <c r="K8" s="7">
        <v>2808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ht="15.5" x14ac:dyDescent="0.35">
      <c r="A9" s="16" t="s">
        <v>57</v>
      </c>
      <c r="B9" s="7">
        <v>16</v>
      </c>
      <c r="C9" s="7">
        <v>48</v>
      </c>
      <c r="D9" s="7">
        <v>111</v>
      </c>
      <c r="E9" s="7">
        <v>148</v>
      </c>
      <c r="F9" s="7">
        <v>120</v>
      </c>
      <c r="G9" s="7">
        <v>124</v>
      </c>
      <c r="H9" s="7">
        <v>128</v>
      </c>
      <c r="I9" s="7">
        <v>157</v>
      </c>
      <c r="J9" s="7">
        <v>5</v>
      </c>
      <c r="K9" s="7">
        <v>857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 ht="15.5" x14ac:dyDescent="0.35">
      <c r="A10" s="16" t="s">
        <v>58</v>
      </c>
      <c r="B10" s="7">
        <v>1</v>
      </c>
      <c r="C10" s="7">
        <v>1</v>
      </c>
      <c r="D10" s="7">
        <v>1</v>
      </c>
      <c r="E10" s="7">
        <v>0</v>
      </c>
      <c r="F10" s="7">
        <v>2</v>
      </c>
      <c r="G10" s="7">
        <v>0</v>
      </c>
      <c r="H10" s="7">
        <v>1</v>
      </c>
      <c r="I10" s="7">
        <v>0</v>
      </c>
      <c r="J10" s="7">
        <v>0</v>
      </c>
      <c r="K10" s="7">
        <v>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ht="15.5" x14ac:dyDescent="0.35">
      <c r="A11" s="16" t="s">
        <v>10</v>
      </c>
      <c r="B11" s="7">
        <v>4</v>
      </c>
      <c r="C11" s="7">
        <v>12</v>
      </c>
      <c r="D11" s="7">
        <v>19</v>
      </c>
      <c r="E11" s="7">
        <v>39</v>
      </c>
      <c r="F11" s="7">
        <v>21</v>
      </c>
      <c r="G11" s="7">
        <v>18</v>
      </c>
      <c r="H11" s="7">
        <v>25</v>
      </c>
      <c r="I11" s="7">
        <v>26</v>
      </c>
      <c r="J11" s="7">
        <v>1</v>
      </c>
      <c r="K11" s="7">
        <v>165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 ht="15.5" x14ac:dyDescent="0.35">
      <c r="A12" s="17" t="s">
        <v>157</v>
      </c>
      <c r="B12" s="7">
        <v>177</v>
      </c>
      <c r="C12" s="7">
        <v>744</v>
      </c>
      <c r="D12" s="7">
        <v>1653</v>
      </c>
      <c r="E12" s="7">
        <v>2170</v>
      </c>
      <c r="F12" s="7">
        <v>1718</v>
      </c>
      <c r="G12" s="7">
        <v>1526</v>
      </c>
      <c r="H12" s="7">
        <v>1642</v>
      </c>
      <c r="I12" s="7">
        <v>1678</v>
      </c>
      <c r="J12" s="7">
        <v>131</v>
      </c>
      <c r="K12" s="7">
        <v>11439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 ht="15.5" x14ac:dyDescent="0.3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ht="15.5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51" ht="15.5" x14ac:dyDescent="0.3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51" ht="15.5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.5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.5" x14ac:dyDescent="0.35">
      <c r="A18"/>
      <c r="B18"/>
      <c r="C18"/>
      <c r="D18"/>
      <c r="E18"/>
      <c r="F18"/>
      <c r="G18"/>
      <c r="H18"/>
      <c r="I18"/>
      <c r="J18"/>
    </row>
    <row r="19" spans="1:21" ht="15.5" x14ac:dyDescent="0.35">
      <c r="A19"/>
      <c r="B19"/>
      <c r="C19"/>
      <c r="D19"/>
      <c r="E19"/>
      <c r="F19"/>
      <c r="G19"/>
      <c r="H19"/>
      <c r="I19"/>
      <c r="J19"/>
    </row>
    <row r="20" spans="1:21" ht="15.5" x14ac:dyDescent="0.35">
      <c r="A20"/>
      <c r="B20"/>
      <c r="C20"/>
      <c r="D20"/>
      <c r="E20"/>
      <c r="F20"/>
      <c r="G20"/>
      <c r="H20"/>
      <c r="I20"/>
      <c r="J20"/>
    </row>
    <row r="21" spans="1:21" ht="15.5" x14ac:dyDescent="0.35">
      <c r="A21"/>
      <c r="B21"/>
      <c r="C21"/>
      <c r="D21"/>
      <c r="E21"/>
      <c r="F21"/>
      <c r="G21"/>
      <c r="H21"/>
      <c r="I21"/>
    </row>
    <row r="22" spans="1:21" ht="15.5" x14ac:dyDescent="0.35">
      <c r="A22"/>
      <c r="B22"/>
      <c r="C22"/>
      <c r="D22"/>
      <c r="E22"/>
      <c r="F22"/>
      <c r="G22"/>
      <c r="H22"/>
      <c r="I22"/>
    </row>
    <row r="23" spans="1:21" ht="15.5" x14ac:dyDescent="0.35">
      <c r="A23"/>
      <c r="B23"/>
      <c r="C23"/>
      <c r="D23"/>
      <c r="E23"/>
      <c r="F23"/>
      <c r="G23"/>
      <c r="H23"/>
      <c r="I23"/>
    </row>
    <row r="24" spans="1:21" ht="15.5" x14ac:dyDescent="0.35">
      <c r="A24"/>
      <c r="B24"/>
      <c r="C24"/>
      <c r="D24"/>
      <c r="E24"/>
      <c r="F24"/>
      <c r="G24"/>
      <c r="H24"/>
      <c r="I24"/>
    </row>
    <row r="25" spans="1:21" ht="15.5" x14ac:dyDescent="0.35">
      <c r="A25"/>
      <c r="B25"/>
      <c r="C25"/>
      <c r="D25"/>
      <c r="E25"/>
      <c r="F25"/>
      <c r="G25"/>
      <c r="H25"/>
      <c r="I25"/>
    </row>
    <row r="26" spans="1:21" ht="15.5" x14ac:dyDescent="0.35">
      <c r="A26"/>
      <c r="B26"/>
      <c r="C26"/>
      <c r="D26"/>
      <c r="E26"/>
      <c r="F26"/>
      <c r="G26"/>
      <c r="H26"/>
      <c r="I26"/>
    </row>
    <row r="27" spans="1:21" ht="15.5" x14ac:dyDescent="0.35">
      <c r="A27"/>
      <c r="B27"/>
      <c r="C27"/>
      <c r="D27"/>
      <c r="E27"/>
      <c r="F27"/>
      <c r="G27"/>
      <c r="H27"/>
      <c r="I27"/>
    </row>
    <row r="28" spans="1:21" ht="15.5" x14ac:dyDescent="0.35">
      <c r="A28"/>
      <c r="B28"/>
      <c r="C28"/>
      <c r="D28"/>
      <c r="E28"/>
      <c r="F28"/>
      <c r="G28"/>
      <c r="H28"/>
      <c r="I28"/>
    </row>
    <row r="29" spans="1:21" ht="15.5" x14ac:dyDescent="0.35">
      <c r="A29"/>
      <c r="B29"/>
      <c r="C29"/>
      <c r="D29"/>
      <c r="E29"/>
      <c r="F29"/>
      <c r="G29"/>
      <c r="H29"/>
      <c r="I29"/>
    </row>
    <row r="30" spans="1:21" ht="15.5" x14ac:dyDescent="0.35">
      <c r="A30"/>
      <c r="B30"/>
      <c r="C30"/>
      <c r="D30"/>
      <c r="E30"/>
      <c r="F30"/>
      <c r="G30"/>
      <c r="H30"/>
      <c r="I30"/>
    </row>
    <row r="31" spans="1:21" ht="15.5" x14ac:dyDescent="0.35">
      <c r="A31"/>
      <c r="B31"/>
      <c r="C31"/>
      <c r="D31"/>
      <c r="E31"/>
      <c r="F31"/>
      <c r="G31"/>
      <c r="H31"/>
      <c r="I31"/>
    </row>
    <row r="32" spans="1:21" ht="15.5" x14ac:dyDescent="0.35">
      <c r="A32"/>
      <c r="B32"/>
      <c r="C32"/>
      <c r="D32"/>
      <c r="E32"/>
      <c r="F32"/>
      <c r="G32"/>
      <c r="H32"/>
      <c r="I32"/>
    </row>
    <row r="33" spans="1:9" ht="15.5" x14ac:dyDescent="0.35">
      <c r="A33"/>
      <c r="B33"/>
      <c r="C33"/>
      <c r="D33"/>
      <c r="E33"/>
      <c r="F33"/>
      <c r="G33"/>
      <c r="H33"/>
      <c r="I33"/>
    </row>
    <row r="34" spans="1:9" ht="15.5" x14ac:dyDescent="0.35">
      <c r="A34"/>
      <c r="B34"/>
      <c r="C34"/>
      <c r="D34"/>
      <c r="E34"/>
      <c r="F34"/>
      <c r="G34"/>
      <c r="H34"/>
      <c r="I34"/>
    </row>
    <row r="35" spans="1:9" ht="15.5" x14ac:dyDescent="0.35">
      <c r="A35"/>
      <c r="B35"/>
      <c r="C35"/>
      <c r="D35"/>
      <c r="E35"/>
      <c r="F35"/>
      <c r="G35"/>
      <c r="H35"/>
      <c r="I35"/>
    </row>
    <row r="36" spans="1:9" ht="15.5" x14ac:dyDescent="0.35">
      <c r="A36"/>
      <c r="B36"/>
      <c r="C36"/>
      <c r="D36"/>
      <c r="E36"/>
      <c r="F36"/>
      <c r="G36"/>
      <c r="H36"/>
      <c r="I36"/>
    </row>
    <row r="37" spans="1:9" ht="15.5" x14ac:dyDescent="0.35">
      <c r="A37"/>
      <c r="B37"/>
      <c r="C37"/>
      <c r="D37"/>
      <c r="E37"/>
      <c r="F37"/>
      <c r="G37"/>
      <c r="H37"/>
      <c r="I37"/>
    </row>
    <row r="38" spans="1:9" ht="15.5" x14ac:dyDescent="0.35">
      <c r="A38"/>
      <c r="B38"/>
      <c r="C38"/>
      <c r="D38"/>
      <c r="E38"/>
      <c r="F38"/>
      <c r="G38"/>
      <c r="H38"/>
      <c r="I38"/>
    </row>
    <row r="39" spans="1:9" ht="15.5" x14ac:dyDescent="0.35">
      <c r="A39"/>
      <c r="B39"/>
      <c r="C39"/>
      <c r="D39"/>
      <c r="E39"/>
      <c r="F39"/>
      <c r="G39"/>
      <c r="H39"/>
      <c r="I39"/>
    </row>
    <row r="40" spans="1:9" ht="15.5" x14ac:dyDescent="0.35">
      <c r="A40"/>
      <c r="B40"/>
      <c r="C40"/>
      <c r="D40"/>
      <c r="E40"/>
      <c r="F40"/>
      <c r="G40"/>
      <c r="H40"/>
      <c r="I40"/>
    </row>
    <row r="41" spans="1:9" ht="15.5" x14ac:dyDescent="0.35">
      <c r="A41"/>
      <c r="B41"/>
      <c r="C41"/>
      <c r="D41"/>
      <c r="E41"/>
      <c r="F41"/>
      <c r="G41"/>
      <c r="H41"/>
      <c r="I41"/>
    </row>
    <row r="42" spans="1:9" ht="15.5" x14ac:dyDescent="0.35">
      <c r="A42"/>
      <c r="B42"/>
      <c r="C42"/>
      <c r="D42"/>
      <c r="E42"/>
      <c r="F42"/>
      <c r="G42"/>
      <c r="H42"/>
      <c r="I42"/>
    </row>
    <row r="43" spans="1:9" ht="15.5" x14ac:dyDescent="0.35">
      <c r="A43"/>
      <c r="B43"/>
      <c r="C43"/>
      <c r="D43"/>
      <c r="E43"/>
      <c r="F43"/>
      <c r="G43"/>
      <c r="H43"/>
      <c r="I43"/>
    </row>
    <row r="44" spans="1:9" ht="15.5" x14ac:dyDescent="0.35">
      <c r="A44"/>
      <c r="B44"/>
      <c r="C44"/>
      <c r="D44"/>
      <c r="E44"/>
      <c r="F44"/>
      <c r="G44"/>
      <c r="H44"/>
      <c r="I44"/>
    </row>
    <row r="45" spans="1:9" ht="15.5" x14ac:dyDescent="0.35">
      <c r="A45"/>
      <c r="B45"/>
      <c r="C45"/>
      <c r="D45"/>
      <c r="E45"/>
      <c r="F45"/>
      <c r="G45"/>
      <c r="H45"/>
      <c r="I45"/>
    </row>
    <row r="46" spans="1:9" ht="15.5" x14ac:dyDescent="0.35">
      <c r="A46"/>
      <c r="B46"/>
      <c r="C46"/>
      <c r="D46"/>
      <c r="E46"/>
      <c r="F46"/>
      <c r="G46"/>
      <c r="H46"/>
      <c r="I46"/>
    </row>
    <row r="47" spans="1:9" ht="15.5" x14ac:dyDescent="0.35">
      <c r="A47"/>
      <c r="B47"/>
      <c r="C47"/>
      <c r="D47"/>
      <c r="E47"/>
      <c r="F47"/>
      <c r="G47"/>
      <c r="H47"/>
      <c r="I47"/>
    </row>
    <row r="48" spans="1:9" ht="15.5" x14ac:dyDescent="0.35">
      <c r="A48"/>
      <c r="B48"/>
      <c r="C48"/>
      <c r="D48"/>
      <c r="E48"/>
      <c r="F48"/>
      <c r="G48"/>
      <c r="H48"/>
      <c r="I48"/>
    </row>
    <row r="49" spans="1:9" ht="15.5" x14ac:dyDescent="0.35">
      <c r="A49"/>
      <c r="B49"/>
      <c r="C49"/>
      <c r="D49"/>
      <c r="E49"/>
      <c r="F49"/>
      <c r="G49"/>
      <c r="H49"/>
      <c r="I49"/>
    </row>
    <row r="50" spans="1:9" ht="15.5" x14ac:dyDescent="0.35">
      <c r="A50"/>
      <c r="B50"/>
      <c r="C50"/>
      <c r="D50"/>
      <c r="E50"/>
      <c r="F50"/>
      <c r="G50"/>
      <c r="H50"/>
      <c r="I50"/>
    </row>
    <row r="51" spans="1:9" ht="15.5" x14ac:dyDescent="0.35">
      <c r="A51"/>
      <c r="B51"/>
      <c r="C51"/>
      <c r="D51"/>
      <c r="E51"/>
      <c r="F51"/>
      <c r="G51"/>
      <c r="H51"/>
      <c r="I51"/>
    </row>
    <row r="52" spans="1:9" ht="15.5" x14ac:dyDescent="0.35">
      <c r="A52"/>
      <c r="B52"/>
      <c r="C52"/>
      <c r="D52"/>
      <c r="E52"/>
      <c r="F52"/>
      <c r="G52"/>
      <c r="H52"/>
      <c r="I52"/>
    </row>
    <row r="53" spans="1:9" ht="15.5" x14ac:dyDescent="0.35">
      <c r="A53"/>
      <c r="B53"/>
      <c r="C53"/>
      <c r="D53"/>
      <c r="E53"/>
      <c r="F53"/>
      <c r="G53"/>
      <c r="H53"/>
      <c r="I53"/>
    </row>
    <row r="54" spans="1:9" ht="15.5" x14ac:dyDescent="0.35">
      <c r="A54"/>
      <c r="B54"/>
      <c r="C54"/>
      <c r="D54"/>
      <c r="E54"/>
      <c r="F54"/>
      <c r="G54"/>
      <c r="H54"/>
      <c r="I54"/>
    </row>
    <row r="55" spans="1:9" ht="15.5" x14ac:dyDescent="0.35">
      <c r="A55"/>
      <c r="B55"/>
      <c r="C55"/>
      <c r="D55"/>
      <c r="E55"/>
      <c r="F55"/>
      <c r="G55"/>
      <c r="H55"/>
      <c r="I55"/>
    </row>
    <row r="56" spans="1:9" ht="15.5" x14ac:dyDescent="0.35">
      <c r="A56"/>
      <c r="B56"/>
      <c r="C56"/>
      <c r="D56"/>
      <c r="E56"/>
      <c r="F56"/>
      <c r="G56"/>
      <c r="H56"/>
      <c r="I56"/>
    </row>
    <row r="57" spans="1:9" ht="15.5" x14ac:dyDescent="0.35">
      <c r="A57"/>
      <c r="B57"/>
      <c r="C57"/>
      <c r="D57"/>
      <c r="E57"/>
      <c r="F57"/>
      <c r="G57"/>
      <c r="H57"/>
      <c r="I57"/>
    </row>
    <row r="58" spans="1:9" ht="15.5" x14ac:dyDescent="0.35">
      <c r="A58"/>
      <c r="B58"/>
      <c r="C58"/>
      <c r="D58"/>
      <c r="E58"/>
      <c r="F58"/>
      <c r="G58"/>
      <c r="H58"/>
      <c r="I58"/>
    </row>
    <row r="59" spans="1:9" ht="15.5" x14ac:dyDescent="0.35">
      <c r="A59"/>
      <c r="B59"/>
      <c r="C59"/>
      <c r="D59"/>
      <c r="E59"/>
      <c r="F59"/>
      <c r="G59"/>
      <c r="H59"/>
      <c r="I59"/>
    </row>
    <row r="60" spans="1:9" ht="15.5" x14ac:dyDescent="0.35">
      <c r="A60"/>
      <c r="B60"/>
      <c r="C60"/>
      <c r="D60"/>
      <c r="E60"/>
      <c r="F60"/>
      <c r="G60"/>
      <c r="H60"/>
      <c r="I60"/>
    </row>
    <row r="61" spans="1:9" ht="15.5" x14ac:dyDescent="0.35">
      <c r="A61"/>
      <c r="B61"/>
      <c r="C61"/>
      <c r="D61"/>
      <c r="E61"/>
      <c r="F61"/>
      <c r="G61"/>
      <c r="H61"/>
      <c r="I61"/>
    </row>
    <row r="62" spans="1:9" ht="15.5" x14ac:dyDescent="0.35">
      <c r="A62"/>
      <c r="B62"/>
      <c r="C62"/>
      <c r="D62"/>
      <c r="E62"/>
      <c r="F62"/>
      <c r="G62"/>
      <c r="H62"/>
      <c r="I62"/>
    </row>
    <row r="63" spans="1:9" ht="15.5" x14ac:dyDescent="0.35">
      <c r="A63"/>
      <c r="B63"/>
      <c r="C63"/>
      <c r="D63"/>
      <c r="E63"/>
      <c r="F63"/>
      <c r="G63"/>
      <c r="H63"/>
      <c r="I63"/>
    </row>
    <row r="64" spans="1:9" ht="15.5" x14ac:dyDescent="0.35">
      <c r="A64"/>
      <c r="B64"/>
      <c r="C64"/>
      <c r="D64"/>
      <c r="E64"/>
      <c r="F64"/>
      <c r="G64"/>
      <c r="H64"/>
      <c r="I64"/>
    </row>
    <row r="65" spans="1:9" ht="15.5" x14ac:dyDescent="0.35">
      <c r="A65"/>
      <c r="B65"/>
      <c r="C65"/>
      <c r="D65"/>
      <c r="E65"/>
      <c r="F65"/>
      <c r="G65"/>
      <c r="H65"/>
      <c r="I65"/>
    </row>
    <row r="66" spans="1:9" ht="15.5" x14ac:dyDescent="0.35">
      <c r="A66"/>
      <c r="B66"/>
      <c r="C66"/>
      <c r="D66"/>
      <c r="E66"/>
      <c r="F66"/>
      <c r="G66"/>
      <c r="H66"/>
      <c r="I66"/>
    </row>
    <row r="67" spans="1:9" ht="15.5" x14ac:dyDescent="0.35">
      <c r="A67"/>
      <c r="B67"/>
      <c r="C67"/>
      <c r="D67"/>
      <c r="E67"/>
      <c r="F67"/>
      <c r="G67"/>
      <c r="H67"/>
      <c r="I67"/>
    </row>
    <row r="68" spans="1:9" ht="15.5" x14ac:dyDescent="0.35">
      <c r="A68"/>
      <c r="B68"/>
      <c r="C68"/>
      <c r="D68"/>
      <c r="E68"/>
      <c r="F68"/>
      <c r="G68"/>
      <c r="H68"/>
      <c r="I68"/>
    </row>
    <row r="69" spans="1:9" ht="15.5" x14ac:dyDescent="0.35">
      <c r="A69"/>
      <c r="B69"/>
    </row>
    <row r="70" spans="1:9" ht="15.5" x14ac:dyDescent="0.35">
      <c r="A70"/>
      <c r="B70"/>
    </row>
    <row r="71" spans="1:9" ht="15.5" x14ac:dyDescent="0.35">
      <c r="A71"/>
      <c r="B71"/>
    </row>
    <row r="72" spans="1:9" ht="15.5" x14ac:dyDescent="0.35">
      <c r="A72"/>
      <c r="B72"/>
    </row>
    <row r="73" spans="1:9" ht="15.5" x14ac:dyDescent="0.35">
      <c r="A73"/>
      <c r="B73"/>
    </row>
    <row r="74" spans="1:9" ht="15.5" x14ac:dyDescent="0.35">
      <c r="A74"/>
      <c r="B74"/>
    </row>
    <row r="75" spans="1:9" ht="15.5" x14ac:dyDescent="0.35">
      <c r="A75"/>
      <c r="B75"/>
    </row>
    <row r="76" spans="1:9" ht="15.5" x14ac:dyDescent="0.35">
      <c r="A76"/>
      <c r="B76"/>
    </row>
  </sheetData>
  <pageMargins left="0.55000000000000004" right="0.55000000000000004" top="0.55000000000000004" bottom="0.55000000000000004" header="0.3" footer="0.3"/>
  <pageSetup scale="70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4ED7-3C5B-4B9A-963C-9C603A178787}">
  <sheetPr>
    <pageSetUpPr fitToPage="1"/>
  </sheetPr>
  <dimension ref="A1:P67"/>
  <sheetViews>
    <sheetView workbookViewId="0">
      <selection activeCell="A2" sqref="A2"/>
    </sheetView>
  </sheetViews>
  <sheetFormatPr defaultColWidth="9.1796875" defaultRowHeight="15" x14ac:dyDescent="0.3"/>
  <cols>
    <col min="1" max="1" width="13.54296875" style="1" bestFit="1" customWidth="1"/>
    <col min="2" max="2" width="8.453125" style="1" bestFit="1" customWidth="1"/>
    <col min="3" max="3" width="9.7265625" style="1" bestFit="1" customWidth="1"/>
    <col min="4" max="4" width="13.453125" style="1" bestFit="1" customWidth="1"/>
    <col min="5" max="5" width="8.7265625" style="1" bestFit="1" customWidth="1"/>
    <col min="6" max="6" width="14" style="1" bestFit="1" customWidth="1"/>
    <col min="7" max="7" width="8.7265625" style="1" bestFit="1" customWidth="1"/>
    <col min="8" max="8" width="10.7265625" style="1" bestFit="1" customWidth="1"/>
    <col min="9" max="9" width="8.7265625" style="1" bestFit="1" customWidth="1"/>
    <col min="10" max="10" width="16.81640625" style="1" bestFit="1" customWidth="1"/>
    <col min="11" max="11" width="8.7265625" style="1" bestFit="1" customWidth="1"/>
    <col min="12" max="12" width="7.81640625" style="1" bestFit="1" customWidth="1"/>
    <col min="13" max="13" width="8.7265625" style="1" bestFit="1" customWidth="1"/>
    <col min="14" max="14" width="11.7265625" style="1" bestFit="1" customWidth="1"/>
    <col min="15" max="15" width="8.7265625" style="1" bestFit="1" customWidth="1"/>
    <col min="16" max="16" width="22.54296875" style="1" bestFit="1" customWidth="1"/>
    <col min="17" max="17" width="16" style="1" bestFit="1" customWidth="1"/>
    <col min="18" max="18" width="18.54296875" style="1" bestFit="1" customWidth="1"/>
    <col min="19" max="19" width="16" style="1" bestFit="1" customWidth="1"/>
    <col min="20" max="20" width="18.54296875" style="1" bestFit="1" customWidth="1"/>
    <col min="21" max="21" width="11.26953125" style="1" bestFit="1" customWidth="1"/>
    <col min="22" max="16384" width="9.1796875" style="1"/>
  </cols>
  <sheetData>
    <row r="1" spans="1:16" ht="17.5" x14ac:dyDescent="0.35">
      <c r="A1" s="2" t="str">
        <f>Parameters!$A$116</f>
        <v>TABLE 4F PERSONS KILLED AND INJURED IN FATAL AND INJURY CRASHES BY AGE BY VICTIM CLASSIFICATION - 2021</v>
      </c>
    </row>
    <row r="3" spans="1:16" ht="15.5" x14ac:dyDescent="0.35">
      <c r="A3" s="23"/>
      <c r="B3" s="24" t="s">
        <v>21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/>
    </row>
    <row r="4" spans="1:16" ht="15.5" x14ac:dyDescent="0.35">
      <c r="A4" s="23"/>
      <c r="B4" s="28" t="s">
        <v>13</v>
      </c>
      <c r="C4" s="28"/>
      <c r="D4" s="28" t="s">
        <v>14</v>
      </c>
      <c r="E4" s="28"/>
      <c r="F4" s="28" t="s">
        <v>15</v>
      </c>
      <c r="G4" s="28"/>
      <c r="H4" s="28" t="s">
        <v>16</v>
      </c>
      <c r="I4" s="28"/>
      <c r="J4" s="28" t="s">
        <v>59</v>
      </c>
      <c r="K4" s="28"/>
      <c r="L4" s="28" t="s">
        <v>34</v>
      </c>
      <c r="M4" s="28"/>
      <c r="N4" s="28" t="s">
        <v>172</v>
      </c>
      <c r="O4" s="28"/>
      <c r="P4"/>
    </row>
    <row r="5" spans="1:16" ht="15.5" x14ac:dyDescent="0.35">
      <c r="A5" s="11" t="s">
        <v>158</v>
      </c>
      <c r="B5" s="29" t="s">
        <v>60</v>
      </c>
      <c r="C5" s="29" t="s">
        <v>61</v>
      </c>
      <c r="D5" s="29" t="s">
        <v>60</v>
      </c>
      <c r="E5" s="29" t="s">
        <v>61</v>
      </c>
      <c r="F5" s="29" t="s">
        <v>60</v>
      </c>
      <c r="G5" s="29" t="s">
        <v>61</v>
      </c>
      <c r="H5" s="29" t="s">
        <v>60</v>
      </c>
      <c r="I5" s="29" t="s">
        <v>61</v>
      </c>
      <c r="J5" s="29" t="s">
        <v>60</v>
      </c>
      <c r="K5" s="29" t="s">
        <v>61</v>
      </c>
      <c r="L5" s="29" t="s">
        <v>60</v>
      </c>
      <c r="M5" s="29" t="s">
        <v>61</v>
      </c>
      <c r="N5" s="29" t="s">
        <v>60</v>
      </c>
      <c r="O5" s="29" t="s">
        <v>61</v>
      </c>
      <c r="P5"/>
    </row>
    <row r="6" spans="1:16" ht="15.5" x14ac:dyDescent="0.35">
      <c r="A6" s="26" t="s">
        <v>0</v>
      </c>
      <c r="B6" s="25">
        <v>0</v>
      </c>
      <c r="C6" s="25">
        <v>62</v>
      </c>
      <c r="D6" s="25">
        <v>16</v>
      </c>
      <c r="E6" s="25">
        <v>1892</v>
      </c>
      <c r="F6" s="25">
        <v>6</v>
      </c>
      <c r="G6" s="25">
        <v>171</v>
      </c>
      <c r="H6" s="25">
        <v>0</v>
      </c>
      <c r="I6" s="25">
        <v>25</v>
      </c>
      <c r="J6" s="25">
        <v>0</v>
      </c>
      <c r="K6" s="25">
        <v>14</v>
      </c>
      <c r="L6" s="25">
        <v>0</v>
      </c>
      <c r="M6" s="25">
        <v>5</v>
      </c>
      <c r="N6" s="25">
        <v>0</v>
      </c>
      <c r="O6" s="25">
        <v>0</v>
      </c>
      <c r="P6"/>
    </row>
    <row r="7" spans="1:16" ht="15.5" x14ac:dyDescent="0.35">
      <c r="A7" s="26" t="s">
        <v>62</v>
      </c>
      <c r="B7" s="25">
        <v>0</v>
      </c>
      <c r="C7" s="25">
        <v>4</v>
      </c>
      <c r="D7" s="25">
        <v>5</v>
      </c>
      <c r="E7" s="25">
        <v>647</v>
      </c>
      <c r="F7" s="25">
        <v>2</v>
      </c>
      <c r="G7" s="25">
        <v>38</v>
      </c>
      <c r="H7" s="25">
        <v>0</v>
      </c>
      <c r="I7" s="25">
        <v>14</v>
      </c>
      <c r="J7" s="25">
        <v>0</v>
      </c>
      <c r="K7" s="25">
        <v>2</v>
      </c>
      <c r="L7" s="25">
        <v>0</v>
      </c>
      <c r="M7" s="25">
        <v>1</v>
      </c>
      <c r="N7" s="25">
        <v>0</v>
      </c>
      <c r="O7" s="25">
        <v>0</v>
      </c>
      <c r="P7"/>
    </row>
    <row r="8" spans="1:16" ht="15.5" x14ac:dyDescent="0.35">
      <c r="A8" s="26" t="s">
        <v>63</v>
      </c>
      <c r="B8" s="25">
        <v>0</v>
      </c>
      <c r="C8" s="25">
        <v>5</v>
      </c>
      <c r="D8" s="25">
        <v>5</v>
      </c>
      <c r="E8" s="25">
        <v>701</v>
      </c>
      <c r="F8" s="25">
        <v>0</v>
      </c>
      <c r="G8" s="25">
        <v>47</v>
      </c>
      <c r="H8" s="25">
        <v>0</v>
      </c>
      <c r="I8" s="25">
        <v>13</v>
      </c>
      <c r="J8" s="25">
        <v>0</v>
      </c>
      <c r="K8" s="25">
        <v>11</v>
      </c>
      <c r="L8" s="25">
        <v>0</v>
      </c>
      <c r="M8" s="25">
        <v>1</v>
      </c>
      <c r="N8" s="25">
        <v>0</v>
      </c>
      <c r="O8" s="25">
        <v>0</v>
      </c>
      <c r="P8"/>
    </row>
    <row r="9" spans="1:16" ht="15.5" x14ac:dyDescent="0.35">
      <c r="A9" s="26" t="s">
        <v>64</v>
      </c>
      <c r="B9" s="25">
        <v>0</v>
      </c>
      <c r="C9" s="25">
        <v>7</v>
      </c>
      <c r="D9" s="25">
        <v>7</v>
      </c>
      <c r="E9" s="25">
        <v>774</v>
      </c>
      <c r="F9" s="25">
        <v>1</v>
      </c>
      <c r="G9" s="25">
        <v>52</v>
      </c>
      <c r="H9" s="25">
        <v>1</v>
      </c>
      <c r="I9" s="25">
        <v>14</v>
      </c>
      <c r="J9" s="25">
        <v>1</v>
      </c>
      <c r="K9" s="25">
        <v>5</v>
      </c>
      <c r="L9" s="25">
        <v>0</v>
      </c>
      <c r="M9" s="25">
        <v>3</v>
      </c>
      <c r="N9" s="25">
        <v>0</v>
      </c>
      <c r="O9" s="25">
        <v>0</v>
      </c>
      <c r="P9"/>
    </row>
    <row r="10" spans="1:16" ht="15.5" x14ac:dyDescent="0.35">
      <c r="A10" s="26" t="s">
        <v>65</v>
      </c>
      <c r="B10" s="25">
        <v>0</v>
      </c>
      <c r="C10" s="25">
        <v>8</v>
      </c>
      <c r="D10" s="25">
        <v>7</v>
      </c>
      <c r="E10" s="25">
        <v>832</v>
      </c>
      <c r="F10" s="25">
        <v>1</v>
      </c>
      <c r="G10" s="25">
        <v>44</v>
      </c>
      <c r="H10" s="25">
        <v>0</v>
      </c>
      <c r="I10" s="25">
        <v>25</v>
      </c>
      <c r="J10" s="25">
        <v>0</v>
      </c>
      <c r="K10" s="25">
        <v>11</v>
      </c>
      <c r="L10" s="25">
        <v>0</v>
      </c>
      <c r="M10" s="25">
        <v>5</v>
      </c>
      <c r="N10" s="25">
        <v>0</v>
      </c>
      <c r="O10" s="25">
        <v>0</v>
      </c>
      <c r="P10"/>
    </row>
    <row r="11" spans="1:16" ht="15.5" x14ac:dyDescent="0.35">
      <c r="A11" s="26" t="s">
        <v>66</v>
      </c>
      <c r="B11" s="25">
        <v>1</v>
      </c>
      <c r="C11" s="25">
        <v>10</v>
      </c>
      <c r="D11" s="25">
        <v>9</v>
      </c>
      <c r="E11" s="25">
        <v>844</v>
      </c>
      <c r="F11" s="25">
        <v>2</v>
      </c>
      <c r="G11" s="25">
        <v>50</v>
      </c>
      <c r="H11" s="25">
        <v>0</v>
      </c>
      <c r="I11" s="25">
        <v>37</v>
      </c>
      <c r="J11" s="25">
        <v>0</v>
      </c>
      <c r="K11" s="25">
        <v>12</v>
      </c>
      <c r="L11" s="25">
        <v>0</v>
      </c>
      <c r="M11" s="25">
        <v>0</v>
      </c>
      <c r="N11" s="25">
        <v>0</v>
      </c>
      <c r="O11" s="25">
        <v>0</v>
      </c>
      <c r="P11"/>
    </row>
    <row r="12" spans="1:16" ht="15.5" x14ac:dyDescent="0.35">
      <c r="A12" s="26" t="s">
        <v>67</v>
      </c>
      <c r="B12" s="25">
        <v>0</v>
      </c>
      <c r="C12" s="25">
        <v>13</v>
      </c>
      <c r="D12" s="25">
        <v>5</v>
      </c>
      <c r="E12" s="25">
        <v>842</v>
      </c>
      <c r="F12" s="25">
        <v>2</v>
      </c>
      <c r="G12" s="25">
        <v>57</v>
      </c>
      <c r="H12" s="25">
        <v>0</v>
      </c>
      <c r="I12" s="25">
        <v>43</v>
      </c>
      <c r="J12" s="25">
        <v>0</v>
      </c>
      <c r="K12" s="25">
        <v>19</v>
      </c>
      <c r="L12" s="25">
        <v>0</v>
      </c>
      <c r="M12" s="25">
        <v>8</v>
      </c>
      <c r="N12" s="25">
        <v>0</v>
      </c>
      <c r="O12" s="25">
        <v>0</v>
      </c>
      <c r="P12"/>
    </row>
    <row r="13" spans="1:16" ht="15.5" x14ac:dyDescent="0.35">
      <c r="A13" s="26" t="s">
        <v>68</v>
      </c>
      <c r="B13" s="25">
        <v>0</v>
      </c>
      <c r="C13" s="25">
        <v>17</v>
      </c>
      <c r="D13" s="25">
        <v>9</v>
      </c>
      <c r="E13" s="25">
        <v>822</v>
      </c>
      <c r="F13" s="25">
        <v>3</v>
      </c>
      <c r="G13" s="25">
        <v>85</v>
      </c>
      <c r="H13" s="25">
        <v>0</v>
      </c>
      <c r="I13" s="25">
        <v>77</v>
      </c>
      <c r="J13" s="25">
        <v>1</v>
      </c>
      <c r="K13" s="25">
        <v>21</v>
      </c>
      <c r="L13" s="25">
        <v>0</v>
      </c>
      <c r="M13" s="25">
        <v>6</v>
      </c>
      <c r="N13" s="25">
        <v>0</v>
      </c>
      <c r="O13" s="25">
        <v>0</v>
      </c>
      <c r="P13"/>
    </row>
    <row r="14" spans="1:16" ht="15.5" x14ac:dyDescent="0.35">
      <c r="A14" s="26" t="s">
        <v>69</v>
      </c>
      <c r="B14" s="25">
        <v>0</v>
      </c>
      <c r="C14" s="25">
        <v>16</v>
      </c>
      <c r="D14" s="25">
        <v>3</v>
      </c>
      <c r="E14" s="25">
        <v>853</v>
      </c>
      <c r="F14" s="25">
        <v>0</v>
      </c>
      <c r="G14" s="25">
        <v>104</v>
      </c>
      <c r="H14" s="25">
        <v>1</v>
      </c>
      <c r="I14" s="25">
        <v>132</v>
      </c>
      <c r="J14" s="25">
        <v>0</v>
      </c>
      <c r="K14" s="25">
        <v>22</v>
      </c>
      <c r="L14" s="25">
        <v>0</v>
      </c>
      <c r="M14" s="25">
        <v>5</v>
      </c>
      <c r="N14" s="25">
        <v>0</v>
      </c>
      <c r="O14" s="25">
        <v>0</v>
      </c>
      <c r="P14"/>
    </row>
    <row r="15" spans="1:16" ht="15.5" x14ac:dyDescent="0.35">
      <c r="A15" s="26" t="s">
        <v>70</v>
      </c>
      <c r="B15" s="25">
        <v>0</v>
      </c>
      <c r="C15" s="25">
        <v>52</v>
      </c>
      <c r="D15" s="25">
        <v>4</v>
      </c>
      <c r="E15" s="25">
        <v>886</v>
      </c>
      <c r="F15" s="25">
        <v>2</v>
      </c>
      <c r="G15" s="25">
        <v>112</v>
      </c>
      <c r="H15" s="25">
        <v>2</v>
      </c>
      <c r="I15" s="25">
        <v>193</v>
      </c>
      <c r="J15" s="25">
        <v>1</v>
      </c>
      <c r="K15" s="25">
        <v>51</v>
      </c>
      <c r="L15" s="25">
        <v>0</v>
      </c>
      <c r="M15" s="25">
        <v>15</v>
      </c>
      <c r="N15" s="25">
        <v>0</v>
      </c>
      <c r="O15" s="25">
        <v>0</v>
      </c>
      <c r="P15"/>
    </row>
    <row r="16" spans="1:16" ht="15.5" x14ac:dyDescent="0.35">
      <c r="A16" s="26" t="s">
        <v>71</v>
      </c>
      <c r="B16" s="25">
        <v>3</v>
      </c>
      <c r="C16" s="25">
        <v>69</v>
      </c>
      <c r="D16" s="25">
        <v>7</v>
      </c>
      <c r="E16" s="25">
        <v>1050</v>
      </c>
      <c r="F16" s="25">
        <v>1</v>
      </c>
      <c r="G16" s="25">
        <v>142</v>
      </c>
      <c r="H16" s="25">
        <v>1</v>
      </c>
      <c r="I16" s="25">
        <v>241</v>
      </c>
      <c r="J16" s="25">
        <v>3</v>
      </c>
      <c r="K16" s="25">
        <v>42</v>
      </c>
      <c r="L16" s="25">
        <v>0</v>
      </c>
      <c r="M16" s="25">
        <v>16</v>
      </c>
      <c r="N16" s="25">
        <v>0</v>
      </c>
      <c r="O16" s="25">
        <v>0</v>
      </c>
      <c r="P16"/>
    </row>
    <row r="17" spans="1:15" x14ac:dyDescent="0.3">
      <c r="A17" s="26" t="s">
        <v>72</v>
      </c>
      <c r="B17" s="25">
        <v>3</v>
      </c>
      <c r="C17" s="25">
        <v>138</v>
      </c>
      <c r="D17" s="25">
        <v>7</v>
      </c>
      <c r="E17" s="25">
        <v>1081</v>
      </c>
      <c r="F17" s="25">
        <v>2</v>
      </c>
      <c r="G17" s="25">
        <v>139</v>
      </c>
      <c r="H17" s="25">
        <v>3</v>
      </c>
      <c r="I17" s="25">
        <v>205</v>
      </c>
      <c r="J17" s="25">
        <v>3</v>
      </c>
      <c r="K17" s="25">
        <v>57</v>
      </c>
      <c r="L17" s="25">
        <v>0</v>
      </c>
      <c r="M17" s="25">
        <v>21</v>
      </c>
      <c r="N17" s="25">
        <v>0</v>
      </c>
      <c r="O17" s="25">
        <v>0</v>
      </c>
    </row>
    <row r="18" spans="1:15" x14ac:dyDescent="0.3">
      <c r="A18" s="26" t="s">
        <v>73</v>
      </c>
      <c r="B18" s="25">
        <v>6</v>
      </c>
      <c r="C18" s="25">
        <v>715</v>
      </c>
      <c r="D18" s="25">
        <v>19</v>
      </c>
      <c r="E18" s="25">
        <v>1369</v>
      </c>
      <c r="F18" s="25">
        <v>2</v>
      </c>
      <c r="G18" s="25">
        <v>169</v>
      </c>
      <c r="H18" s="25">
        <v>3</v>
      </c>
      <c r="I18" s="25">
        <v>184</v>
      </c>
      <c r="J18" s="25">
        <v>2</v>
      </c>
      <c r="K18" s="25">
        <v>70</v>
      </c>
      <c r="L18" s="25">
        <v>0</v>
      </c>
      <c r="M18" s="25">
        <v>22</v>
      </c>
      <c r="N18" s="25">
        <v>0</v>
      </c>
      <c r="O18" s="25">
        <v>0</v>
      </c>
    </row>
    <row r="19" spans="1:15" x14ac:dyDescent="0.3">
      <c r="A19" s="26" t="s">
        <v>74</v>
      </c>
      <c r="B19" s="25">
        <v>20</v>
      </c>
      <c r="C19" s="25">
        <v>1459</v>
      </c>
      <c r="D19" s="25">
        <v>19</v>
      </c>
      <c r="E19" s="25">
        <v>1590</v>
      </c>
      <c r="F19" s="25">
        <v>6</v>
      </c>
      <c r="G19" s="25">
        <v>151</v>
      </c>
      <c r="H19" s="25">
        <v>2</v>
      </c>
      <c r="I19" s="25">
        <v>184</v>
      </c>
      <c r="J19" s="25">
        <v>2</v>
      </c>
      <c r="K19" s="25">
        <v>88</v>
      </c>
      <c r="L19" s="25">
        <v>0</v>
      </c>
      <c r="M19" s="25">
        <v>18</v>
      </c>
      <c r="N19" s="25">
        <v>0</v>
      </c>
      <c r="O19" s="25">
        <v>0</v>
      </c>
    </row>
    <row r="20" spans="1:15" x14ac:dyDescent="0.3">
      <c r="A20" s="26" t="s">
        <v>75</v>
      </c>
      <c r="B20" s="25">
        <v>39</v>
      </c>
      <c r="C20" s="25">
        <v>2863</v>
      </c>
      <c r="D20" s="25">
        <v>23</v>
      </c>
      <c r="E20" s="25">
        <v>1745</v>
      </c>
      <c r="F20" s="25">
        <v>8</v>
      </c>
      <c r="G20" s="25">
        <v>143</v>
      </c>
      <c r="H20" s="25">
        <v>0</v>
      </c>
      <c r="I20" s="25">
        <v>124</v>
      </c>
      <c r="J20" s="25">
        <v>4</v>
      </c>
      <c r="K20" s="25">
        <v>106</v>
      </c>
      <c r="L20" s="25">
        <v>1</v>
      </c>
      <c r="M20" s="25">
        <v>23</v>
      </c>
      <c r="N20" s="25">
        <v>0</v>
      </c>
      <c r="O20" s="25">
        <v>0</v>
      </c>
    </row>
    <row r="21" spans="1:15" x14ac:dyDescent="0.3">
      <c r="A21" s="26" t="s">
        <v>76</v>
      </c>
      <c r="B21" s="25">
        <v>58</v>
      </c>
      <c r="C21" s="25">
        <v>3844</v>
      </c>
      <c r="D21" s="25">
        <v>28</v>
      </c>
      <c r="E21" s="25">
        <v>1796</v>
      </c>
      <c r="F21" s="25">
        <v>7</v>
      </c>
      <c r="G21" s="25">
        <v>127</v>
      </c>
      <c r="H21" s="25">
        <v>1</v>
      </c>
      <c r="I21" s="25">
        <v>116</v>
      </c>
      <c r="J21" s="25">
        <v>6</v>
      </c>
      <c r="K21" s="25">
        <v>203</v>
      </c>
      <c r="L21" s="25">
        <v>2</v>
      </c>
      <c r="M21" s="25">
        <v>15</v>
      </c>
      <c r="N21" s="25">
        <v>0</v>
      </c>
      <c r="O21" s="25">
        <v>0</v>
      </c>
    </row>
    <row r="22" spans="1:15" x14ac:dyDescent="0.3">
      <c r="A22" s="26" t="s">
        <v>77</v>
      </c>
      <c r="B22" s="25">
        <v>57</v>
      </c>
      <c r="C22" s="25">
        <v>4259</v>
      </c>
      <c r="D22" s="25">
        <v>22</v>
      </c>
      <c r="E22" s="25">
        <v>1674</v>
      </c>
      <c r="F22" s="25">
        <v>5</v>
      </c>
      <c r="G22" s="25">
        <v>165</v>
      </c>
      <c r="H22" s="25">
        <v>0</v>
      </c>
      <c r="I22" s="25">
        <v>96</v>
      </c>
      <c r="J22" s="25">
        <v>15</v>
      </c>
      <c r="K22" s="25">
        <v>239</v>
      </c>
      <c r="L22" s="25">
        <v>0</v>
      </c>
      <c r="M22" s="25">
        <v>15</v>
      </c>
      <c r="N22" s="25">
        <v>0</v>
      </c>
      <c r="O22" s="25">
        <v>0</v>
      </c>
    </row>
    <row r="23" spans="1:15" x14ac:dyDescent="0.3">
      <c r="A23" s="26" t="s">
        <v>78</v>
      </c>
      <c r="B23" s="25">
        <v>74</v>
      </c>
      <c r="C23" s="25">
        <v>4296</v>
      </c>
      <c r="D23" s="25">
        <v>22</v>
      </c>
      <c r="E23" s="25">
        <v>1529</v>
      </c>
      <c r="F23" s="25">
        <v>9</v>
      </c>
      <c r="G23" s="25">
        <v>149</v>
      </c>
      <c r="H23" s="25">
        <v>0</v>
      </c>
      <c r="I23" s="25">
        <v>71</v>
      </c>
      <c r="J23" s="25">
        <v>19</v>
      </c>
      <c r="K23" s="25">
        <v>301</v>
      </c>
      <c r="L23" s="25">
        <v>0</v>
      </c>
      <c r="M23" s="25">
        <v>14</v>
      </c>
      <c r="N23" s="25">
        <v>0</v>
      </c>
      <c r="O23" s="25">
        <v>0</v>
      </c>
    </row>
    <row r="24" spans="1:15" x14ac:dyDescent="0.3">
      <c r="A24" s="26" t="s">
        <v>79</v>
      </c>
      <c r="B24" s="25">
        <v>57</v>
      </c>
      <c r="C24" s="25">
        <v>4288</v>
      </c>
      <c r="D24" s="25">
        <v>22</v>
      </c>
      <c r="E24" s="25">
        <v>1447</v>
      </c>
      <c r="F24" s="25">
        <v>13</v>
      </c>
      <c r="G24" s="25">
        <v>146</v>
      </c>
      <c r="H24" s="25">
        <v>2</v>
      </c>
      <c r="I24" s="25">
        <v>104</v>
      </c>
      <c r="J24" s="25">
        <v>10</v>
      </c>
      <c r="K24" s="25">
        <v>316</v>
      </c>
      <c r="L24" s="25">
        <v>2</v>
      </c>
      <c r="M24" s="25">
        <v>27</v>
      </c>
      <c r="N24" s="25">
        <v>0</v>
      </c>
      <c r="O24" s="25">
        <v>0</v>
      </c>
    </row>
    <row r="25" spans="1:15" x14ac:dyDescent="0.3">
      <c r="A25" s="26" t="s">
        <v>80</v>
      </c>
      <c r="B25" s="25">
        <v>74</v>
      </c>
      <c r="C25" s="25">
        <v>4255</v>
      </c>
      <c r="D25" s="25">
        <v>16</v>
      </c>
      <c r="E25" s="25">
        <v>1323</v>
      </c>
      <c r="F25" s="25">
        <v>19</v>
      </c>
      <c r="G25" s="25">
        <v>193</v>
      </c>
      <c r="H25" s="25">
        <v>1</v>
      </c>
      <c r="I25" s="25">
        <v>98</v>
      </c>
      <c r="J25" s="25">
        <v>17</v>
      </c>
      <c r="K25" s="25">
        <v>319</v>
      </c>
      <c r="L25" s="25">
        <v>0</v>
      </c>
      <c r="M25" s="25">
        <v>18</v>
      </c>
      <c r="N25" s="25">
        <v>0</v>
      </c>
      <c r="O25" s="25">
        <v>0</v>
      </c>
    </row>
    <row r="26" spans="1:15" x14ac:dyDescent="0.3">
      <c r="A26" s="26" t="s">
        <v>81</v>
      </c>
      <c r="B26" s="25">
        <v>72</v>
      </c>
      <c r="C26" s="25">
        <v>4232</v>
      </c>
      <c r="D26" s="25">
        <v>11</v>
      </c>
      <c r="E26" s="25">
        <v>1172</v>
      </c>
      <c r="F26" s="25">
        <v>18</v>
      </c>
      <c r="G26" s="25">
        <v>185</v>
      </c>
      <c r="H26" s="25">
        <v>1</v>
      </c>
      <c r="I26" s="25">
        <v>113</v>
      </c>
      <c r="J26" s="25">
        <v>13</v>
      </c>
      <c r="K26" s="25">
        <v>320</v>
      </c>
      <c r="L26" s="25">
        <v>0</v>
      </c>
      <c r="M26" s="25">
        <v>22</v>
      </c>
      <c r="N26" s="25">
        <v>0</v>
      </c>
      <c r="O26" s="25">
        <v>2</v>
      </c>
    </row>
    <row r="27" spans="1:15" x14ac:dyDescent="0.3">
      <c r="A27" s="26" t="s">
        <v>82</v>
      </c>
      <c r="B27" s="25">
        <v>60</v>
      </c>
      <c r="C27" s="25">
        <v>4305</v>
      </c>
      <c r="D27" s="25">
        <v>10</v>
      </c>
      <c r="E27" s="25">
        <v>1200</v>
      </c>
      <c r="F27" s="25">
        <v>20</v>
      </c>
      <c r="G27" s="25">
        <v>167</v>
      </c>
      <c r="H27" s="25">
        <v>2</v>
      </c>
      <c r="I27" s="25">
        <v>121</v>
      </c>
      <c r="J27" s="25">
        <v>11</v>
      </c>
      <c r="K27" s="25">
        <v>387</v>
      </c>
      <c r="L27" s="25">
        <v>0</v>
      </c>
      <c r="M27" s="25">
        <v>22</v>
      </c>
      <c r="N27" s="25">
        <v>0</v>
      </c>
      <c r="O27" s="25">
        <v>1</v>
      </c>
    </row>
    <row r="28" spans="1:15" x14ac:dyDescent="0.3">
      <c r="A28" s="26" t="s">
        <v>83</v>
      </c>
      <c r="B28" s="25">
        <v>76</v>
      </c>
      <c r="C28" s="25">
        <v>4204</v>
      </c>
      <c r="D28" s="25">
        <v>11</v>
      </c>
      <c r="E28" s="25">
        <v>1087</v>
      </c>
      <c r="F28" s="25">
        <v>32</v>
      </c>
      <c r="G28" s="25">
        <v>203</v>
      </c>
      <c r="H28" s="25">
        <v>3</v>
      </c>
      <c r="I28" s="25">
        <v>138</v>
      </c>
      <c r="J28" s="25">
        <v>23</v>
      </c>
      <c r="K28" s="25">
        <v>357</v>
      </c>
      <c r="L28" s="25">
        <v>0</v>
      </c>
      <c r="M28" s="25">
        <v>26</v>
      </c>
      <c r="N28" s="25">
        <v>0</v>
      </c>
      <c r="O28" s="25">
        <v>0</v>
      </c>
    </row>
    <row r="29" spans="1:15" x14ac:dyDescent="0.3">
      <c r="A29" s="26" t="s">
        <v>84</v>
      </c>
      <c r="B29" s="25">
        <v>70</v>
      </c>
      <c r="C29" s="25">
        <v>4136</v>
      </c>
      <c r="D29" s="25">
        <v>19</v>
      </c>
      <c r="E29" s="25">
        <v>1047</v>
      </c>
      <c r="F29" s="25">
        <v>23</v>
      </c>
      <c r="G29" s="25">
        <v>204</v>
      </c>
      <c r="H29" s="25">
        <v>1</v>
      </c>
      <c r="I29" s="25">
        <v>118</v>
      </c>
      <c r="J29" s="25">
        <v>15</v>
      </c>
      <c r="K29" s="25">
        <v>363</v>
      </c>
      <c r="L29" s="25">
        <v>1</v>
      </c>
      <c r="M29" s="25">
        <v>33</v>
      </c>
      <c r="N29" s="25">
        <v>0</v>
      </c>
      <c r="O29" s="25">
        <v>0</v>
      </c>
    </row>
    <row r="30" spans="1:15" x14ac:dyDescent="0.3">
      <c r="A30" s="26" t="s">
        <v>85</v>
      </c>
      <c r="B30" s="25">
        <v>64</v>
      </c>
      <c r="C30" s="25">
        <v>4025</v>
      </c>
      <c r="D30" s="25">
        <v>14</v>
      </c>
      <c r="E30" s="25">
        <v>1108</v>
      </c>
      <c r="F30" s="25">
        <v>17</v>
      </c>
      <c r="G30" s="25">
        <v>194</v>
      </c>
      <c r="H30" s="25">
        <v>0</v>
      </c>
      <c r="I30" s="25">
        <v>135</v>
      </c>
      <c r="J30" s="25">
        <v>12</v>
      </c>
      <c r="K30" s="25">
        <v>372</v>
      </c>
      <c r="L30" s="25">
        <v>0</v>
      </c>
      <c r="M30" s="25">
        <v>31</v>
      </c>
      <c r="N30" s="25">
        <v>0</v>
      </c>
      <c r="O30" s="25">
        <v>0</v>
      </c>
    </row>
    <row r="31" spans="1:15" x14ac:dyDescent="0.3">
      <c r="A31" s="26" t="s">
        <v>86</v>
      </c>
      <c r="B31" s="25">
        <v>70</v>
      </c>
      <c r="C31" s="25">
        <v>4136</v>
      </c>
      <c r="D31" s="25">
        <v>12</v>
      </c>
      <c r="E31" s="25">
        <v>908</v>
      </c>
      <c r="F31" s="25">
        <v>25</v>
      </c>
      <c r="G31" s="25">
        <v>219</v>
      </c>
      <c r="H31" s="25">
        <v>1</v>
      </c>
      <c r="I31" s="25">
        <v>135</v>
      </c>
      <c r="J31" s="25">
        <v>21</v>
      </c>
      <c r="K31" s="25">
        <v>376</v>
      </c>
      <c r="L31" s="25">
        <v>0</v>
      </c>
      <c r="M31" s="25">
        <v>15</v>
      </c>
      <c r="N31" s="25">
        <v>0</v>
      </c>
      <c r="O31" s="25">
        <v>0</v>
      </c>
    </row>
    <row r="32" spans="1:15" x14ac:dyDescent="0.3">
      <c r="A32" s="26" t="s">
        <v>87</v>
      </c>
      <c r="B32" s="25">
        <v>56</v>
      </c>
      <c r="C32" s="25">
        <v>3943</v>
      </c>
      <c r="D32" s="25">
        <v>18</v>
      </c>
      <c r="E32" s="25">
        <v>976</v>
      </c>
      <c r="F32" s="25">
        <v>20</v>
      </c>
      <c r="G32" s="25">
        <v>191</v>
      </c>
      <c r="H32" s="25">
        <v>0</v>
      </c>
      <c r="I32" s="25">
        <v>154</v>
      </c>
      <c r="J32" s="25">
        <v>16</v>
      </c>
      <c r="K32" s="25">
        <v>354</v>
      </c>
      <c r="L32" s="25">
        <v>0</v>
      </c>
      <c r="M32" s="25">
        <v>15</v>
      </c>
      <c r="N32" s="25">
        <v>0</v>
      </c>
      <c r="O32" s="25">
        <v>2</v>
      </c>
    </row>
    <row r="33" spans="1:15" x14ac:dyDescent="0.3">
      <c r="A33" s="26" t="s">
        <v>88</v>
      </c>
      <c r="B33" s="25">
        <v>56</v>
      </c>
      <c r="C33" s="25">
        <v>3756</v>
      </c>
      <c r="D33" s="25">
        <v>10</v>
      </c>
      <c r="E33" s="25">
        <v>875</v>
      </c>
      <c r="F33" s="25">
        <v>21</v>
      </c>
      <c r="G33" s="25">
        <v>188</v>
      </c>
      <c r="H33" s="25">
        <v>1</v>
      </c>
      <c r="I33" s="25">
        <v>130</v>
      </c>
      <c r="J33" s="25">
        <v>17</v>
      </c>
      <c r="K33" s="25">
        <v>324</v>
      </c>
      <c r="L33" s="25">
        <v>0</v>
      </c>
      <c r="M33" s="25">
        <v>26</v>
      </c>
      <c r="N33" s="25">
        <v>0</v>
      </c>
      <c r="O33" s="25">
        <v>0</v>
      </c>
    </row>
    <row r="34" spans="1:15" x14ac:dyDescent="0.3">
      <c r="A34" s="26" t="s">
        <v>89</v>
      </c>
      <c r="B34" s="25">
        <v>51</v>
      </c>
      <c r="C34" s="25">
        <v>3549</v>
      </c>
      <c r="D34" s="25">
        <v>13</v>
      </c>
      <c r="E34" s="25">
        <v>818</v>
      </c>
      <c r="F34" s="25">
        <v>25</v>
      </c>
      <c r="G34" s="25">
        <v>205</v>
      </c>
      <c r="H34" s="25">
        <v>2</v>
      </c>
      <c r="I34" s="25">
        <v>127</v>
      </c>
      <c r="J34" s="25">
        <v>12</v>
      </c>
      <c r="K34" s="25">
        <v>314</v>
      </c>
      <c r="L34" s="25">
        <v>0</v>
      </c>
      <c r="M34" s="25">
        <v>21</v>
      </c>
      <c r="N34" s="25">
        <v>0</v>
      </c>
      <c r="O34" s="25">
        <v>0</v>
      </c>
    </row>
    <row r="35" spans="1:15" x14ac:dyDescent="0.3">
      <c r="A35" s="26" t="s">
        <v>90</v>
      </c>
      <c r="B35" s="25">
        <v>54</v>
      </c>
      <c r="C35" s="25">
        <v>3376</v>
      </c>
      <c r="D35" s="25">
        <v>12</v>
      </c>
      <c r="E35" s="25">
        <v>743</v>
      </c>
      <c r="F35" s="25">
        <v>23</v>
      </c>
      <c r="G35" s="25">
        <v>167</v>
      </c>
      <c r="H35" s="25">
        <v>2</v>
      </c>
      <c r="I35" s="25">
        <v>117</v>
      </c>
      <c r="J35" s="25">
        <v>13</v>
      </c>
      <c r="K35" s="25">
        <v>285</v>
      </c>
      <c r="L35" s="25">
        <v>0</v>
      </c>
      <c r="M35" s="25">
        <v>20</v>
      </c>
      <c r="N35" s="25">
        <v>0</v>
      </c>
      <c r="O35" s="25">
        <v>0</v>
      </c>
    </row>
    <row r="36" spans="1:15" x14ac:dyDescent="0.3">
      <c r="A36" s="26" t="s">
        <v>91</v>
      </c>
      <c r="B36" s="25">
        <v>64</v>
      </c>
      <c r="C36" s="25">
        <v>3267</v>
      </c>
      <c r="D36" s="25">
        <v>11</v>
      </c>
      <c r="E36" s="25">
        <v>738</v>
      </c>
      <c r="F36" s="25">
        <v>35</v>
      </c>
      <c r="G36" s="25">
        <v>191</v>
      </c>
      <c r="H36" s="25">
        <v>1</v>
      </c>
      <c r="I36" s="25">
        <v>119</v>
      </c>
      <c r="J36" s="25">
        <v>14</v>
      </c>
      <c r="K36" s="25">
        <v>292</v>
      </c>
      <c r="L36" s="25">
        <v>1</v>
      </c>
      <c r="M36" s="25">
        <v>21</v>
      </c>
      <c r="N36" s="25">
        <v>0</v>
      </c>
      <c r="O36" s="25">
        <v>0</v>
      </c>
    </row>
    <row r="37" spans="1:15" x14ac:dyDescent="0.3">
      <c r="A37" s="26" t="s">
        <v>92</v>
      </c>
      <c r="B37" s="25">
        <v>51</v>
      </c>
      <c r="C37" s="25">
        <v>3159</v>
      </c>
      <c r="D37" s="25">
        <v>9</v>
      </c>
      <c r="E37" s="25">
        <v>629</v>
      </c>
      <c r="F37" s="25">
        <v>23</v>
      </c>
      <c r="G37" s="25">
        <v>182</v>
      </c>
      <c r="H37" s="25">
        <v>3</v>
      </c>
      <c r="I37" s="25">
        <v>132</v>
      </c>
      <c r="J37" s="25">
        <v>13</v>
      </c>
      <c r="K37" s="25">
        <v>296</v>
      </c>
      <c r="L37" s="25">
        <v>0</v>
      </c>
      <c r="M37" s="25">
        <v>22</v>
      </c>
      <c r="N37" s="25">
        <v>0</v>
      </c>
      <c r="O37" s="25">
        <v>1</v>
      </c>
    </row>
    <row r="38" spans="1:15" x14ac:dyDescent="0.3">
      <c r="A38" s="26" t="s">
        <v>93</v>
      </c>
      <c r="B38" s="25">
        <v>49</v>
      </c>
      <c r="C38" s="25">
        <v>2966</v>
      </c>
      <c r="D38" s="25">
        <v>7</v>
      </c>
      <c r="E38" s="25">
        <v>628</v>
      </c>
      <c r="F38" s="25">
        <v>27</v>
      </c>
      <c r="G38" s="25">
        <v>172</v>
      </c>
      <c r="H38" s="25">
        <v>0</v>
      </c>
      <c r="I38" s="25">
        <v>114</v>
      </c>
      <c r="J38" s="25">
        <v>16</v>
      </c>
      <c r="K38" s="25">
        <v>279</v>
      </c>
      <c r="L38" s="25">
        <v>0</v>
      </c>
      <c r="M38" s="25">
        <v>20</v>
      </c>
      <c r="N38" s="25">
        <v>0</v>
      </c>
      <c r="O38" s="25">
        <v>0</v>
      </c>
    </row>
    <row r="39" spans="1:15" x14ac:dyDescent="0.3">
      <c r="A39" s="26" t="s">
        <v>94</v>
      </c>
      <c r="B39" s="25">
        <v>52</v>
      </c>
      <c r="C39" s="25">
        <v>2930</v>
      </c>
      <c r="D39" s="25">
        <v>6</v>
      </c>
      <c r="E39" s="25">
        <v>654</v>
      </c>
      <c r="F39" s="25">
        <v>22</v>
      </c>
      <c r="G39" s="25">
        <v>141</v>
      </c>
      <c r="H39" s="25">
        <v>0</v>
      </c>
      <c r="I39" s="25">
        <v>114</v>
      </c>
      <c r="J39" s="25">
        <v>13</v>
      </c>
      <c r="K39" s="25">
        <v>245</v>
      </c>
      <c r="L39" s="25">
        <v>0</v>
      </c>
      <c r="M39" s="25">
        <v>24</v>
      </c>
      <c r="N39" s="25">
        <v>0</v>
      </c>
      <c r="O39" s="25">
        <v>1</v>
      </c>
    </row>
    <row r="40" spans="1:15" x14ac:dyDescent="0.3">
      <c r="A40" s="26" t="s">
        <v>95</v>
      </c>
      <c r="B40" s="25">
        <v>41</v>
      </c>
      <c r="C40" s="25">
        <v>2785</v>
      </c>
      <c r="D40" s="25">
        <v>13</v>
      </c>
      <c r="E40" s="25">
        <v>587</v>
      </c>
      <c r="F40" s="25">
        <v>23</v>
      </c>
      <c r="G40" s="25">
        <v>157</v>
      </c>
      <c r="H40" s="25">
        <v>4</v>
      </c>
      <c r="I40" s="25">
        <v>108</v>
      </c>
      <c r="J40" s="25">
        <v>11</v>
      </c>
      <c r="K40" s="25">
        <v>245</v>
      </c>
      <c r="L40" s="25">
        <v>0</v>
      </c>
      <c r="M40" s="25">
        <v>19</v>
      </c>
      <c r="N40" s="25">
        <v>0</v>
      </c>
      <c r="O40" s="25">
        <v>0</v>
      </c>
    </row>
    <row r="41" spans="1:15" x14ac:dyDescent="0.3">
      <c r="A41" s="26" t="s">
        <v>96</v>
      </c>
      <c r="B41" s="25">
        <v>51</v>
      </c>
      <c r="C41" s="25">
        <v>2802</v>
      </c>
      <c r="D41" s="25">
        <v>6</v>
      </c>
      <c r="E41" s="25">
        <v>605</v>
      </c>
      <c r="F41" s="25">
        <v>19</v>
      </c>
      <c r="G41" s="25">
        <v>176</v>
      </c>
      <c r="H41" s="25">
        <v>1</v>
      </c>
      <c r="I41" s="25">
        <v>107</v>
      </c>
      <c r="J41" s="25">
        <v>12</v>
      </c>
      <c r="K41" s="25">
        <v>212</v>
      </c>
      <c r="L41" s="25">
        <v>0</v>
      </c>
      <c r="M41" s="25">
        <v>14</v>
      </c>
      <c r="N41" s="25">
        <v>0</v>
      </c>
      <c r="O41" s="25">
        <v>1</v>
      </c>
    </row>
    <row r="42" spans="1:15" x14ac:dyDescent="0.3">
      <c r="A42" s="26" t="s">
        <v>97</v>
      </c>
      <c r="B42" s="25">
        <v>42</v>
      </c>
      <c r="C42" s="25">
        <v>2735</v>
      </c>
      <c r="D42" s="25">
        <v>10</v>
      </c>
      <c r="E42" s="25">
        <v>638</v>
      </c>
      <c r="F42" s="25">
        <v>32</v>
      </c>
      <c r="G42" s="25">
        <v>142</v>
      </c>
      <c r="H42" s="25">
        <v>2</v>
      </c>
      <c r="I42" s="25">
        <v>109</v>
      </c>
      <c r="J42" s="25">
        <v>13</v>
      </c>
      <c r="K42" s="25">
        <v>240</v>
      </c>
      <c r="L42" s="25">
        <v>0</v>
      </c>
      <c r="M42" s="25">
        <v>11</v>
      </c>
      <c r="N42" s="25">
        <v>0</v>
      </c>
      <c r="O42" s="25">
        <v>0</v>
      </c>
    </row>
    <row r="43" spans="1:15" x14ac:dyDescent="0.3">
      <c r="A43" s="26" t="s">
        <v>98</v>
      </c>
      <c r="B43" s="25">
        <v>35</v>
      </c>
      <c r="C43" s="25">
        <v>2695</v>
      </c>
      <c r="D43" s="25">
        <v>5</v>
      </c>
      <c r="E43" s="25">
        <v>573</v>
      </c>
      <c r="F43" s="25">
        <v>21</v>
      </c>
      <c r="G43" s="25">
        <v>154</v>
      </c>
      <c r="H43" s="25">
        <v>3</v>
      </c>
      <c r="I43" s="25">
        <v>104</v>
      </c>
      <c r="J43" s="25">
        <v>8</v>
      </c>
      <c r="K43" s="25">
        <v>218</v>
      </c>
      <c r="L43" s="25">
        <v>1</v>
      </c>
      <c r="M43" s="25">
        <v>14</v>
      </c>
      <c r="N43" s="25">
        <v>0</v>
      </c>
      <c r="O43" s="25">
        <v>0</v>
      </c>
    </row>
    <row r="44" spans="1:15" x14ac:dyDescent="0.3">
      <c r="A44" s="26" t="s">
        <v>99</v>
      </c>
      <c r="B44" s="25">
        <v>37</v>
      </c>
      <c r="C44" s="25">
        <v>2561</v>
      </c>
      <c r="D44" s="25">
        <v>5</v>
      </c>
      <c r="E44" s="25">
        <v>521</v>
      </c>
      <c r="F44" s="25">
        <v>18</v>
      </c>
      <c r="G44" s="25">
        <v>135</v>
      </c>
      <c r="H44" s="25">
        <v>2</v>
      </c>
      <c r="I44" s="25">
        <v>101</v>
      </c>
      <c r="J44" s="25">
        <v>17</v>
      </c>
      <c r="K44" s="25">
        <v>204</v>
      </c>
      <c r="L44" s="25">
        <v>0</v>
      </c>
      <c r="M44" s="25">
        <v>13</v>
      </c>
      <c r="N44" s="25">
        <v>0</v>
      </c>
      <c r="O44" s="25">
        <v>0</v>
      </c>
    </row>
    <row r="45" spans="1:15" x14ac:dyDescent="0.3">
      <c r="A45" s="26" t="s">
        <v>100</v>
      </c>
      <c r="B45" s="25">
        <v>32</v>
      </c>
      <c r="C45" s="25">
        <v>2376</v>
      </c>
      <c r="D45" s="25">
        <v>4</v>
      </c>
      <c r="E45" s="25">
        <v>532</v>
      </c>
      <c r="F45" s="25">
        <v>14</v>
      </c>
      <c r="G45" s="25">
        <v>122</v>
      </c>
      <c r="H45" s="25">
        <v>4</v>
      </c>
      <c r="I45" s="25">
        <v>94</v>
      </c>
      <c r="J45" s="25">
        <v>8</v>
      </c>
      <c r="K45" s="25">
        <v>183</v>
      </c>
      <c r="L45" s="25">
        <v>0</v>
      </c>
      <c r="M45" s="25">
        <v>16</v>
      </c>
      <c r="N45" s="25">
        <v>0</v>
      </c>
      <c r="O45" s="25">
        <v>0</v>
      </c>
    </row>
    <row r="46" spans="1:15" x14ac:dyDescent="0.3">
      <c r="A46" s="26" t="s">
        <v>101</v>
      </c>
      <c r="B46" s="25">
        <v>30</v>
      </c>
      <c r="C46" s="25">
        <v>2319</v>
      </c>
      <c r="D46" s="25">
        <v>9</v>
      </c>
      <c r="E46" s="25">
        <v>533</v>
      </c>
      <c r="F46" s="25">
        <v>11</v>
      </c>
      <c r="G46" s="25">
        <v>127</v>
      </c>
      <c r="H46" s="25">
        <v>2</v>
      </c>
      <c r="I46" s="25">
        <v>99</v>
      </c>
      <c r="J46" s="25">
        <v>8</v>
      </c>
      <c r="K46" s="25">
        <v>167</v>
      </c>
      <c r="L46" s="25">
        <v>0</v>
      </c>
      <c r="M46" s="25">
        <v>11</v>
      </c>
      <c r="N46" s="25">
        <v>0</v>
      </c>
      <c r="O46" s="25">
        <v>0</v>
      </c>
    </row>
    <row r="47" spans="1:15" x14ac:dyDescent="0.3">
      <c r="A47" s="26" t="s">
        <v>102</v>
      </c>
      <c r="B47" s="25">
        <v>29</v>
      </c>
      <c r="C47" s="25">
        <v>2175</v>
      </c>
      <c r="D47" s="25">
        <v>5</v>
      </c>
      <c r="E47" s="25">
        <v>539</v>
      </c>
      <c r="F47" s="25">
        <v>14</v>
      </c>
      <c r="G47" s="25">
        <v>119</v>
      </c>
      <c r="H47" s="25">
        <v>2</v>
      </c>
      <c r="I47" s="25">
        <v>95</v>
      </c>
      <c r="J47" s="25">
        <v>9</v>
      </c>
      <c r="K47" s="25">
        <v>149</v>
      </c>
      <c r="L47" s="25">
        <v>0</v>
      </c>
      <c r="M47" s="25">
        <v>12</v>
      </c>
      <c r="N47" s="25">
        <v>0</v>
      </c>
      <c r="O47" s="25">
        <v>0</v>
      </c>
    </row>
    <row r="48" spans="1:15" x14ac:dyDescent="0.3">
      <c r="A48" s="26" t="s">
        <v>103</v>
      </c>
      <c r="B48" s="25">
        <v>30</v>
      </c>
      <c r="C48" s="25">
        <v>2125</v>
      </c>
      <c r="D48" s="25">
        <v>6</v>
      </c>
      <c r="E48" s="25">
        <v>497</v>
      </c>
      <c r="F48" s="25">
        <v>13</v>
      </c>
      <c r="G48" s="25">
        <v>118</v>
      </c>
      <c r="H48" s="25">
        <v>4</v>
      </c>
      <c r="I48" s="25">
        <v>104</v>
      </c>
      <c r="J48" s="25">
        <v>11</v>
      </c>
      <c r="K48" s="25">
        <v>155</v>
      </c>
      <c r="L48" s="25">
        <v>0</v>
      </c>
      <c r="M48" s="25">
        <v>9</v>
      </c>
      <c r="N48" s="25">
        <v>0</v>
      </c>
      <c r="O48" s="25">
        <v>0</v>
      </c>
    </row>
    <row r="49" spans="1:15" x14ac:dyDescent="0.3">
      <c r="A49" s="26" t="s">
        <v>104</v>
      </c>
      <c r="B49" s="25">
        <v>33</v>
      </c>
      <c r="C49" s="25">
        <v>2073</v>
      </c>
      <c r="D49" s="25">
        <v>5</v>
      </c>
      <c r="E49" s="25">
        <v>490</v>
      </c>
      <c r="F49" s="25">
        <v>9</v>
      </c>
      <c r="G49" s="25">
        <v>104</v>
      </c>
      <c r="H49" s="25">
        <v>3</v>
      </c>
      <c r="I49" s="25">
        <v>107</v>
      </c>
      <c r="J49" s="25">
        <v>15</v>
      </c>
      <c r="K49" s="25">
        <v>155</v>
      </c>
      <c r="L49" s="25">
        <v>0</v>
      </c>
      <c r="M49" s="25">
        <v>14</v>
      </c>
      <c r="N49" s="25">
        <v>0</v>
      </c>
      <c r="O49" s="25">
        <v>0</v>
      </c>
    </row>
    <row r="50" spans="1:15" x14ac:dyDescent="0.3">
      <c r="A50" s="26" t="s">
        <v>105</v>
      </c>
      <c r="B50" s="25">
        <v>30</v>
      </c>
      <c r="C50" s="25">
        <v>2103</v>
      </c>
      <c r="D50" s="25">
        <v>6</v>
      </c>
      <c r="E50" s="25">
        <v>519</v>
      </c>
      <c r="F50" s="25">
        <v>18</v>
      </c>
      <c r="G50" s="25">
        <v>127</v>
      </c>
      <c r="H50" s="25">
        <v>1</v>
      </c>
      <c r="I50" s="25">
        <v>93</v>
      </c>
      <c r="J50" s="25">
        <v>8</v>
      </c>
      <c r="K50" s="25">
        <v>170</v>
      </c>
      <c r="L50" s="25">
        <v>2</v>
      </c>
      <c r="M50" s="25">
        <v>14</v>
      </c>
      <c r="N50" s="25">
        <v>0</v>
      </c>
      <c r="O50" s="25">
        <v>0</v>
      </c>
    </row>
    <row r="51" spans="1:15" x14ac:dyDescent="0.3">
      <c r="A51" s="26" t="s">
        <v>106</v>
      </c>
      <c r="B51" s="25">
        <v>27</v>
      </c>
      <c r="C51" s="25">
        <v>2211</v>
      </c>
      <c r="D51" s="25">
        <v>7</v>
      </c>
      <c r="E51" s="25">
        <v>541</v>
      </c>
      <c r="F51" s="25">
        <v>15</v>
      </c>
      <c r="G51" s="25">
        <v>130</v>
      </c>
      <c r="H51" s="25">
        <v>2</v>
      </c>
      <c r="I51" s="25">
        <v>74</v>
      </c>
      <c r="J51" s="25">
        <v>12</v>
      </c>
      <c r="K51" s="25">
        <v>153</v>
      </c>
      <c r="L51" s="25">
        <v>0</v>
      </c>
      <c r="M51" s="25">
        <v>17</v>
      </c>
      <c r="N51" s="25">
        <v>0</v>
      </c>
      <c r="O51" s="25">
        <v>0</v>
      </c>
    </row>
    <row r="52" spans="1:15" x14ac:dyDescent="0.3">
      <c r="A52" s="26" t="s">
        <v>107</v>
      </c>
      <c r="B52" s="25">
        <v>34</v>
      </c>
      <c r="C52" s="25">
        <v>2287</v>
      </c>
      <c r="D52" s="25">
        <v>6</v>
      </c>
      <c r="E52" s="25">
        <v>546</v>
      </c>
      <c r="F52" s="25">
        <v>18</v>
      </c>
      <c r="G52" s="25">
        <v>133</v>
      </c>
      <c r="H52" s="25">
        <v>2</v>
      </c>
      <c r="I52" s="25">
        <v>133</v>
      </c>
      <c r="J52" s="25">
        <v>11</v>
      </c>
      <c r="K52" s="25">
        <v>200</v>
      </c>
      <c r="L52" s="25">
        <v>0</v>
      </c>
      <c r="M52" s="25">
        <v>14</v>
      </c>
      <c r="N52" s="25">
        <v>0</v>
      </c>
      <c r="O52" s="25">
        <v>0</v>
      </c>
    </row>
    <row r="53" spans="1:15" x14ac:dyDescent="0.3">
      <c r="A53" s="26" t="s">
        <v>108</v>
      </c>
      <c r="B53" s="25">
        <v>39</v>
      </c>
      <c r="C53" s="25">
        <v>2200</v>
      </c>
      <c r="D53" s="25">
        <v>8</v>
      </c>
      <c r="E53" s="25">
        <v>563</v>
      </c>
      <c r="F53" s="25">
        <v>21</v>
      </c>
      <c r="G53" s="25">
        <v>157</v>
      </c>
      <c r="H53" s="25">
        <v>1</v>
      </c>
      <c r="I53" s="25">
        <v>123</v>
      </c>
      <c r="J53" s="25">
        <v>13</v>
      </c>
      <c r="K53" s="25">
        <v>170</v>
      </c>
      <c r="L53" s="25">
        <v>0</v>
      </c>
      <c r="M53" s="25">
        <v>9</v>
      </c>
      <c r="N53" s="25">
        <v>0</v>
      </c>
      <c r="O53" s="25">
        <v>0</v>
      </c>
    </row>
    <row r="54" spans="1:15" x14ac:dyDescent="0.3">
      <c r="A54" s="26" t="s">
        <v>109</v>
      </c>
      <c r="B54" s="25">
        <v>49</v>
      </c>
      <c r="C54" s="25">
        <v>2050</v>
      </c>
      <c r="D54" s="25">
        <v>5</v>
      </c>
      <c r="E54" s="25">
        <v>544</v>
      </c>
      <c r="F54" s="25">
        <v>20</v>
      </c>
      <c r="G54" s="25">
        <v>158</v>
      </c>
      <c r="H54" s="25">
        <v>7</v>
      </c>
      <c r="I54" s="25">
        <v>119</v>
      </c>
      <c r="J54" s="25">
        <v>16</v>
      </c>
      <c r="K54" s="25">
        <v>154</v>
      </c>
      <c r="L54" s="25">
        <v>0</v>
      </c>
      <c r="M54" s="25">
        <v>18</v>
      </c>
      <c r="N54" s="25">
        <v>0</v>
      </c>
      <c r="O54" s="25">
        <v>0</v>
      </c>
    </row>
    <row r="55" spans="1:15" x14ac:dyDescent="0.3">
      <c r="A55" s="26" t="s">
        <v>110</v>
      </c>
      <c r="B55" s="25">
        <v>38</v>
      </c>
      <c r="C55" s="25">
        <v>2028</v>
      </c>
      <c r="D55" s="25">
        <v>6</v>
      </c>
      <c r="E55" s="25">
        <v>572</v>
      </c>
      <c r="F55" s="25">
        <v>19</v>
      </c>
      <c r="G55" s="25">
        <v>149</v>
      </c>
      <c r="H55" s="25">
        <v>3</v>
      </c>
      <c r="I55" s="25">
        <v>123</v>
      </c>
      <c r="J55" s="25">
        <v>9</v>
      </c>
      <c r="K55" s="25">
        <v>162</v>
      </c>
      <c r="L55" s="25">
        <v>0</v>
      </c>
      <c r="M55" s="25">
        <v>10</v>
      </c>
      <c r="N55" s="25">
        <v>0</v>
      </c>
      <c r="O55" s="25">
        <v>0</v>
      </c>
    </row>
    <row r="56" spans="1:15" x14ac:dyDescent="0.3">
      <c r="A56" s="26" t="s">
        <v>111</v>
      </c>
      <c r="B56" s="25">
        <v>43</v>
      </c>
      <c r="C56" s="25">
        <v>2055</v>
      </c>
      <c r="D56" s="25">
        <v>3</v>
      </c>
      <c r="E56" s="25">
        <v>496</v>
      </c>
      <c r="F56" s="25">
        <v>21</v>
      </c>
      <c r="G56" s="25">
        <v>164</v>
      </c>
      <c r="H56" s="25">
        <v>2</v>
      </c>
      <c r="I56" s="25">
        <v>122</v>
      </c>
      <c r="J56" s="25">
        <v>15</v>
      </c>
      <c r="K56" s="25">
        <v>172</v>
      </c>
      <c r="L56" s="25">
        <v>0</v>
      </c>
      <c r="M56" s="25">
        <v>10</v>
      </c>
      <c r="N56" s="25">
        <v>0</v>
      </c>
      <c r="O56" s="25">
        <v>0</v>
      </c>
    </row>
    <row r="57" spans="1:15" x14ac:dyDescent="0.3">
      <c r="A57" s="26" t="s">
        <v>112</v>
      </c>
      <c r="B57" s="25">
        <v>37</v>
      </c>
      <c r="C57" s="25">
        <v>2009</v>
      </c>
      <c r="D57" s="25">
        <v>4</v>
      </c>
      <c r="E57" s="25">
        <v>463</v>
      </c>
      <c r="F57" s="25">
        <v>25</v>
      </c>
      <c r="G57" s="25">
        <v>141</v>
      </c>
      <c r="H57" s="25">
        <v>4</v>
      </c>
      <c r="I57" s="25">
        <v>140</v>
      </c>
      <c r="J57" s="25">
        <v>12</v>
      </c>
      <c r="K57" s="25">
        <v>160</v>
      </c>
      <c r="L57" s="25">
        <v>0</v>
      </c>
      <c r="M57" s="25">
        <v>10</v>
      </c>
      <c r="N57" s="25">
        <v>0</v>
      </c>
      <c r="O57" s="25">
        <v>0</v>
      </c>
    </row>
    <row r="58" spans="1:15" x14ac:dyDescent="0.3">
      <c r="A58" s="26" t="s">
        <v>113</v>
      </c>
      <c r="B58" s="25">
        <v>36</v>
      </c>
      <c r="C58" s="25">
        <v>1994</v>
      </c>
      <c r="D58" s="25">
        <v>14</v>
      </c>
      <c r="E58" s="25">
        <v>478</v>
      </c>
      <c r="F58" s="25">
        <v>20</v>
      </c>
      <c r="G58" s="25">
        <v>141</v>
      </c>
      <c r="H58" s="25">
        <v>1</v>
      </c>
      <c r="I58" s="25">
        <v>117</v>
      </c>
      <c r="J58" s="25">
        <v>5</v>
      </c>
      <c r="K58" s="25">
        <v>161</v>
      </c>
      <c r="L58" s="25">
        <v>0</v>
      </c>
      <c r="M58" s="25">
        <v>11</v>
      </c>
      <c r="N58" s="25">
        <v>0</v>
      </c>
      <c r="O58" s="25">
        <v>0</v>
      </c>
    </row>
    <row r="59" spans="1:15" x14ac:dyDescent="0.3">
      <c r="A59" s="26" t="s">
        <v>114</v>
      </c>
      <c r="B59" s="25">
        <v>30</v>
      </c>
      <c r="C59" s="25">
        <v>2025</v>
      </c>
      <c r="D59" s="25">
        <v>3</v>
      </c>
      <c r="E59" s="25">
        <v>443</v>
      </c>
      <c r="F59" s="25">
        <v>26</v>
      </c>
      <c r="G59" s="25">
        <v>168</v>
      </c>
      <c r="H59" s="25">
        <v>5</v>
      </c>
      <c r="I59" s="25">
        <v>117</v>
      </c>
      <c r="J59" s="25">
        <v>10</v>
      </c>
      <c r="K59" s="25">
        <v>153</v>
      </c>
      <c r="L59" s="25">
        <v>0</v>
      </c>
      <c r="M59" s="25">
        <v>14</v>
      </c>
      <c r="N59" s="25">
        <v>0</v>
      </c>
      <c r="O59" s="25">
        <v>0</v>
      </c>
    </row>
    <row r="60" spans="1:15" x14ac:dyDescent="0.3">
      <c r="A60" s="26" t="s">
        <v>115</v>
      </c>
      <c r="B60" s="25">
        <v>34</v>
      </c>
      <c r="C60" s="25">
        <v>1926</v>
      </c>
      <c r="D60" s="25">
        <v>3</v>
      </c>
      <c r="E60" s="25">
        <v>524</v>
      </c>
      <c r="F60" s="25">
        <v>21</v>
      </c>
      <c r="G60" s="25">
        <v>163</v>
      </c>
      <c r="H60" s="25">
        <v>3</v>
      </c>
      <c r="I60" s="25">
        <v>133</v>
      </c>
      <c r="J60" s="25">
        <v>3</v>
      </c>
      <c r="K60" s="25">
        <v>127</v>
      </c>
      <c r="L60" s="25">
        <v>0</v>
      </c>
      <c r="M60" s="25">
        <v>11</v>
      </c>
      <c r="N60" s="25">
        <v>0</v>
      </c>
      <c r="O60" s="25">
        <v>0</v>
      </c>
    </row>
    <row r="61" spans="1:15" x14ac:dyDescent="0.3">
      <c r="A61" s="26" t="s">
        <v>116</v>
      </c>
      <c r="B61" s="25">
        <v>40</v>
      </c>
      <c r="C61" s="25">
        <v>1849</v>
      </c>
      <c r="D61" s="25">
        <v>2</v>
      </c>
      <c r="E61" s="25">
        <v>489</v>
      </c>
      <c r="F61" s="25">
        <v>21</v>
      </c>
      <c r="G61" s="25">
        <v>160</v>
      </c>
      <c r="H61" s="25">
        <v>0</v>
      </c>
      <c r="I61" s="25">
        <v>120</v>
      </c>
      <c r="J61" s="25">
        <v>8</v>
      </c>
      <c r="K61" s="25">
        <v>133</v>
      </c>
      <c r="L61" s="25">
        <v>1</v>
      </c>
      <c r="M61" s="25">
        <v>14</v>
      </c>
      <c r="N61" s="25">
        <v>0</v>
      </c>
      <c r="O61" s="25">
        <v>0</v>
      </c>
    </row>
    <row r="62" spans="1:15" x14ac:dyDescent="0.3">
      <c r="A62" s="26" t="s">
        <v>117</v>
      </c>
      <c r="B62" s="25">
        <v>456</v>
      </c>
      <c r="C62" s="25">
        <v>21758</v>
      </c>
      <c r="D62" s="25">
        <v>94</v>
      </c>
      <c r="E62" s="25">
        <v>6556</v>
      </c>
      <c r="F62" s="25">
        <v>321</v>
      </c>
      <c r="G62" s="25">
        <v>2114</v>
      </c>
      <c r="H62" s="25">
        <v>46</v>
      </c>
      <c r="I62" s="25">
        <v>1369</v>
      </c>
      <c r="J62" s="25">
        <v>92</v>
      </c>
      <c r="K62" s="25">
        <v>1105</v>
      </c>
      <c r="L62" s="25">
        <v>5</v>
      </c>
      <c r="M62" s="25">
        <v>92</v>
      </c>
      <c r="N62" s="25">
        <v>0</v>
      </c>
      <c r="O62" s="25">
        <v>1</v>
      </c>
    </row>
    <row r="63" spans="1:15" x14ac:dyDescent="0.3">
      <c r="A63" s="26" t="s">
        <v>10</v>
      </c>
      <c r="B63" s="25">
        <v>1</v>
      </c>
      <c r="C63" s="25">
        <v>311</v>
      </c>
      <c r="D63" s="25">
        <v>14</v>
      </c>
      <c r="E63" s="25">
        <v>1845</v>
      </c>
      <c r="F63" s="25">
        <v>7</v>
      </c>
      <c r="G63" s="25">
        <v>124</v>
      </c>
      <c r="H63" s="25">
        <v>2</v>
      </c>
      <c r="I63" s="25">
        <v>51</v>
      </c>
      <c r="J63" s="25">
        <v>0</v>
      </c>
      <c r="K63" s="25">
        <v>44</v>
      </c>
      <c r="L63" s="25">
        <v>0</v>
      </c>
      <c r="M63" s="25">
        <v>76</v>
      </c>
      <c r="N63" s="25">
        <v>0</v>
      </c>
      <c r="O63" s="25">
        <v>0</v>
      </c>
    </row>
    <row r="64" spans="1:15" ht="17.149999999999999" customHeight="1" x14ac:dyDescent="0.3">
      <c r="A64" s="27" t="s">
        <v>157</v>
      </c>
      <c r="B64" s="7">
        <v>2491</v>
      </c>
      <c r="C64" s="7">
        <v>149816</v>
      </c>
      <c r="D64" s="7">
        <v>661</v>
      </c>
      <c r="E64" s="7">
        <v>56374</v>
      </c>
      <c r="F64" s="7">
        <v>1169</v>
      </c>
      <c r="G64" s="7">
        <v>10276</v>
      </c>
      <c r="H64" s="7">
        <v>140</v>
      </c>
      <c r="I64" s="7">
        <v>7625</v>
      </c>
      <c r="J64" s="7">
        <v>619</v>
      </c>
      <c r="K64" s="7">
        <v>11465</v>
      </c>
      <c r="L64" s="7">
        <v>16</v>
      </c>
      <c r="M64" s="7">
        <v>1009</v>
      </c>
      <c r="N64" s="7">
        <v>0</v>
      </c>
      <c r="O64" s="7">
        <v>9</v>
      </c>
    </row>
    <row r="65" spans="1:13" ht="5.25" customHeight="1" x14ac:dyDescent="0.35">
      <c r="A65"/>
      <c r="B65"/>
      <c r="C65"/>
      <c r="D65"/>
      <c r="E65"/>
      <c r="F65"/>
      <c r="G65"/>
      <c r="H65"/>
      <c r="I65"/>
      <c r="J65"/>
      <c r="K65"/>
      <c r="L65"/>
      <c r="M65"/>
    </row>
    <row r="66" spans="1:13" x14ac:dyDescent="0.3">
      <c r="A66" s="9" t="s">
        <v>118</v>
      </c>
    </row>
    <row r="67" spans="1:13" x14ac:dyDescent="0.3">
      <c r="A67" s="9" t="s">
        <v>119</v>
      </c>
    </row>
  </sheetData>
  <pageMargins left="0.55000000000000004" right="0.55000000000000004" top="0.55000000000000004" bottom="0.55000000000000004" header="0.3" footer="0.3"/>
  <pageSetup scale="58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7C2A-3A43-4731-87C9-2B46E0FFA4C9}">
  <sheetPr>
    <pageSetUpPr fitToPage="1"/>
  </sheetPr>
  <dimension ref="A1:S104"/>
  <sheetViews>
    <sheetView workbookViewId="0">
      <selection activeCell="A2" sqref="A2"/>
    </sheetView>
  </sheetViews>
  <sheetFormatPr defaultColWidth="9.1796875" defaultRowHeight="15" x14ac:dyDescent="0.3"/>
  <cols>
    <col min="1" max="1" width="13.26953125" style="1" bestFit="1" customWidth="1"/>
    <col min="2" max="2" width="16.26953125" style="1" bestFit="1" customWidth="1"/>
    <col min="3" max="4" width="21.7265625" style="1" bestFit="1" customWidth="1"/>
    <col min="5" max="5" width="11.7265625" style="1" bestFit="1" customWidth="1"/>
    <col min="6" max="7" width="13.453125" style="1" bestFit="1" customWidth="1"/>
    <col min="8" max="8" width="20.54296875" style="1" bestFit="1" customWidth="1"/>
    <col min="9" max="10" width="15" style="1" bestFit="1" customWidth="1"/>
    <col min="11" max="11" width="31.453125" style="1" bestFit="1" customWidth="1"/>
    <col min="12" max="12" width="50.54296875" style="1" bestFit="1" customWidth="1"/>
    <col min="13" max="13" width="55.26953125" style="1" bestFit="1" customWidth="1"/>
    <col min="14" max="14" width="27.453125" style="1" bestFit="1" customWidth="1"/>
    <col min="15" max="15" width="46.453125" style="1" bestFit="1" customWidth="1"/>
    <col min="16" max="16" width="51.1796875" style="1" bestFit="1" customWidth="1"/>
    <col min="17" max="17" width="31.453125" style="1" bestFit="1" customWidth="1"/>
    <col min="18" max="18" width="50.54296875" style="1" bestFit="1" customWidth="1"/>
    <col min="19" max="19" width="55.26953125" style="1" bestFit="1" customWidth="1"/>
    <col min="20" max="20" width="18.54296875" style="1" bestFit="1" customWidth="1"/>
    <col min="21" max="21" width="11.26953125" style="1" bestFit="1" customWidth="1"/>
    <col min="22" max="16384" width="9.1796875" style="1"/>
  </cols>
  <sheetData>
    <row r="1" spans="1:19" ht="17.5" x14ac:dyDescent="0.35">
      <c r="A1" s="2" t="str">
        <f>Parameters!$A$119</f>
        <v>TABLE 4G PERSONS KILLED INDICATING SEAT BELT, HELMET, OR OTHER SAFETY EQUIPMENT USAGE BY AGE - 2021</v>
      </c>
    </row>
    <row r="3" spans="1:19" ht="60.5" x14ac:dyDescent="0.35">
      <c r="A3" s="11" t="s">
        <v>158</v>
      </c>
      <c r="B3" s="18" t="s">
        <v>120</v>
      </c>
      <c r="C3" s="18" t="s">
        <v>121</v>
      </c>
      <c r="D3" s="18" t="s">
        <v>122</v>
      </c>
      <c r="E3" s="18" t="s">
        <v>123</v>
      </c>
      <c r="F3" s="18" t="s">
        <v>124</v>
      </c>
      <c r="G3" s="18" t="s">
        <v>125</v>
      </c>
      <c r="H3" s="18" t="s">
        <v>126</v>
      </c>
      <c r="I3" s="18" t="s">
        <v>127</v>
      </c>
      <c r="J3" s="18" t="s">
        <v>128</v>
      </c>
      <c r="K3"/>
      <c r="L3"/>
      <c r="M3"/>
      <c r="N3"/>
      <c r="O3"/>
      <c r="P3"/>
      <c r="Q3"/>
      <c r="R3"/>
      <c r="S3"/>
    </row>
    <row r="4" spans="1:19" ht="15.5" x14ac:dyDescent="0.35">
      <c r="A4" s="16" t="s">
        <v>129</v>
      </c>
      <c r="B4" s="7">
        <v>14</v>
      </c>
      <c r="C4" s="7">
        <v>7</v>
      </c>
      <c r="D4" s="7">
        <v>7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/>
      <c r="L4"/>
      <c r="M4"/>
      <c r="N4"/>
      <c r="O4"/>
      <c r="P4"/>
      <c r="Q4"/>
      <c r="R4"/>
      <c r="S4"/>
    </row>
    <row r="5" spans="1:19" ht="15.5" x14ac:dyDescent="0.35">
      <c r="A5" s="16" t="s">
        <v>130</v>
      </c>
      <c r="B5" s="7">
        <v>2</v>
      </c>
      <c r="C5" s="7">
        <v>2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/>
      <c r="L5"/>
      <c r="M5"/>
      <c r="N5"/>
      <c r="O5"/>
      <c r="P5"/>
      <c r="Q5"/>
      <c r="R5"/>
      <c r="S5"/>
    </row>
    <row r="6" spans="1:19" ht="15.5" x14ac:dyDescent="0.35">
      <c r="A6" s="16" t="s">
        <v>62</v>
      </c>
      <c r="B6" s="7">
        <v>5</v>
      </c>
      <c r="C6" s="7">
        <v>3</v>
      </c>
      <c r="D6" s="7">
        <v>2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/>
      <c r="L6"/>
      <c r="M6"/>
      <c r="N6"/>
      <c r="O6"/>
      <c r="P6"/>
      <c r="Q6"/>
      <c r="R6"/>
      <c r="S6"/>
    </row>
    <row r="7" spans="1:19" ht="15.5" x14ac:dyDescent="0.35">
      <c r="A7" s="16" t="s">
        <v>63</v>
      </c>
      <c r="B7" s="7">
        <v>5</v>
      </c>
      <c r="C7" s="7">
        <v>4</v>
      </c>
      <c r="D7" s="7">
        <v>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/>
      <c r="L7"/>
      <c r="M7"/>
      <c r="N7"/>
      <c r="O7"/>
      <c r="P7"/>
      <c r="Q7"/>
      <c r="R7"/>
      <c r="S7"/>
    </row>
    <row r="8" spans="1:19" ht="15.5" x14ac:dyDescent="0.35">
      <c r="A8" s="16" t="s">
        <v>64</v>
      </c>
      <c r="B8" s="7">
        <v>6</v>
      </c>
      <c r="C8" s="7">
        <v>1</v>
      </c>
      <c r="D8" s="7">
        <v>5</v>
      </c>
      <c r="E8" s="7">
        <v>1</v>
      </c>
      <c r="F8" s="7">
        <v>0</v>
      </c>
      <c r="G8" s="7">
        <v>1</v>
      </c>
      <c r="H8" s="7">
        <v>1</v>
      </c>
      <c r="I8" s="7">
        <v>1</v>
      </c>
      <c r="J8" s="7">
        <v>0</v>
      </c>
      <c r="K8"/>
      <c r="L8"/>
      <c r="M8"/>
      <c r="N8"/>
      <c r="O8"/>
      <c r="P8"/>
      <c r="Q8"/>
      <c r="R8"/>
      <c r="S8"/>
    </row>
    <row r="9" spans="1:19" ht="15.5" x14ac:dyDescent="0.35">
      <c r="A9" s="16" t="s">
        <v>65</v>
      </c>
      <c r="B9" s="7">
        <v>7</v>
      </c>
      <c r="C9" s="7">
        <v>5</v>
      </c>
      <c r="D9" s="7">
        <v>2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/>
      <c r="L9"/>
      <c r="M9"/>
      <c r="N9"/>
      <c r="O9"/>
      <c r="P9"/>
      <c r="Q9"/>
      <c r="R9"/>
      <c r="S9"/>
    </row>
    <row r="10" spans="1:19" ht="15.5" x14ac:dyDescent="0.35">
      <c r="A10" s="16" t="s">
        <v>66</v>
      </c>
      <c r="B10" s="7">
        <v>9</v>
      </c>
      <c r="C10" s="7">
        <v>6</v>
      </c>
      <c r="D10" s="7">
        <v>3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/>
      <c r="L10"/>
      <c r="M10"/>
      <c r="N10"/>
      <c r="O10"/>
      <c r="P10"/>
      <c r="Q10"/>
      <c r="R10"/>
      <c r="S10"/>
    </row>
    <row r="11" spans="1:19" ht="15.5" x14ac:dyDescent="0.35">
      <c r="A11" s="16" t="s">
        <v>67</v>
      </c>
      <c r="B11" s="7">
        <v>5</v>
      </c>
      <c r="C11" s="7">
        <v>3</v>
      </c>
      <c r="D11" s="7">
        <v>2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/>
      <c r="L11"/>
      <c r="M11"/>
      <c r="N11"/>
      <c r="O11"/>
      <c r="P11"/>
      <c r="Q11"/>
      <c r="R11"/>
      <c r="S11"/>
    </row>
    <row r="12" spans="1:19" ht="15.5" x14ac:dyDescent="0.35">
      <c r="A12" s="16" t="s">
        <v>68</v>
      </c>
      <c r="B12" s="7">
        <v>8</v>
      </c>
      <c r="C12" s="7">
        <v>6</v>
      </c>
      <c r="D12" s="7">
        <v>2</v>
      </c>
      <c r="E12" s="7">
        <v>0</v>
      </c>
      <c r="F12" s="7">
        <v>0</v>
      </c>
      <c r="G12" s="7">
        <v>0</v>
      </c>
      <c r="H12" s="7">
        <v>1</v>
      </c>
      <c r="I12" s="7">
        <v>1</v>
      </c>
      <c r="J12" s="7">
        <v>0</v>
      </c>
      <c r="K12"/>
      <c r="L12"/>
      <c r="M12"/>
      <c r="N12"/>
      <c r="O12"/>
      <c r="P12"/>
      <c r="Q12"/>
      <c r="R12"/>
      <c r="S12"/>
    </row>
    <row r="13" spans="1:19" ht="15.5" x14ac:dyDescent="0.35">
      <c r="A13" s="16" t="s">
        <v>69</v>
      </c>
      <c r="B13" s="7">
        <v>3</v>
      </c>
      <c r="C13" s="7">
        <v>3</v>
      </c>
      <c r="D13" s="7">
        <v>0</v>
      </c>
      <c r="E13" s="7">
        <v>1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/>
      <c r="L13"/>
      <c r="M13"/>
      <c r="N13"/>
      <c r="O13"/>
      <c r="P13"/>
      <c r="Q13"/>
      <c r="R13"/>
      <c r="S13"/>
    </row>
    <row r="14" spans="1:19" ht="15.5" x14ac:dyDescent="0.35">
      <c r="A14" s="16" t="s">
        <v>70</v>
      </c>
      <c r="B14" s="7">
        <v>3</v>
      </c>
      <c r="C14" s="7">
        <v>2</v>
      </c>
      <c r="D14" s="7">
        <v>1</v>
      </c>
      <c r="E14" s="7">
        <v>2</v>
      </c>
      <c r="F14" s="7">
        <v>1</v>
      </c>
      <c r="G14" s="7">
        <v>1</v>
      </c>
      <c r="H14" s="7">
        <v>1</v>
      </c>
      <c r="I14" s="7">
        <v>1</v>
      </c>
      <c r="J14" s="7">
        <v>0</v>
      </c>
      <c r="K14"/>
      <c r="L14"/>
      <c r="M14"/>
      <c r="N14"/>
      <c r="O14"/>
      <c r="P14"/>
      <c r="Q14"/>
      <c r="R14"/>
      <c r="S14"/>
    </row>
    <row r="15" spans="1:19" ht="15.5" x14ac:dyDescent="0.35">
      <c r="A15" s="16" t="s">
        <v>71</v>
      </c>
      <c r="B15" s="7">
        <v>7</v>
      </c>
      <c r="C15" s="7">
        <v>6</v>
      </c>
      <c r="D15" s="7">
        <v>1</v>
      </c>
      <c r="E15" s="7">
        <v>1</v>
      </c>
      <c r="F15" s="7">
        <v>0</v>
      </c>
      <c r="G15" s="7">
        <v>1</v>
      </c>
      <c r="H15" s="7">
        <v>3</v>
      </c>
      <c r="I15" s="7">
        <v>2</v>
      </c>
      <c r="J15" s="7">
        <v>1</v>
      </c>
      <c r="K15"/>
      <c r="L15"/>
      <c r="M15"/>
      <c r="N15"/>
      <c r="O15"/>
      <c r="P15"/>
      <c r="Q15"/>
      <c r="R15"/>
      <c r="S15"/>
    </row>
    <row r="16" spans="1:19" ht="15.5" x14ac:dyDescent="0.35">
      <c r="A16" s="16" t="s">
        <v>72</v>
      </c>
      <c r="B16" s="7">
        <v>7</v>
      </c>
      <c r="C16" s="7">
        <v>5</v>
      </c>
      <c r="D16" s="7">
        <v>2</v>
      </c>
      <c r="E16" s="7">
        <v>3</v>
      </c>
      <c r="F16" s="7">
        <v>0</v>
      </c>
      <c r="G16" s="7">
        <v>3</v>
      </c>
      <c r="H16" s="7">
        <v>3</v>
      </c>
      <c r="I16" s="7">
        <v>0</v>
      </c>
      <c r="J16" s="7">
        <v>3</v>
      </c>
      <c r="K16"/>
      <c r="L16"/>
      <c r="M16"/>
      <c r="N16"/>
      <c r="O16"/>
      <c r="P16"/>
      <c r="Q16"/>
      <c r="R16"/>
      <c r="S16"/>
    </row>
    <row r="17" spans="1:19" ht="15.5" x14ac:dyDescent="0.35">
      <c r="A17" s="16" t="s">
        <v>73</v>
      </c>
      <c r="B17" s="7">
        <v>23</v>
      </c>
      <c r="C17" s="7">
        <v>16</v>
      </c>
      <c r="D17" s="7">
        <v>7</v>
      </c>
      <c r="E17" s="7">
        <v>3</v>
      </c>
      <c r="F17" s="7">
        <v>0</v>
      </c>
      <c r="G17" s="7">
        <v>3</v>
      </c>
      <c r="H17" s="7">
        <v>2</v>
      </c>
      <c r="I17" s="7">
        <v>1</v>
      </c>
      <c r="J17" s="7">
        <v>1</v>
      </c>
      <c r="K17"/>
      <c r="L17"/>
      <c r="M17"/>
      <c r="N17"/>
      <c r="O17"/>
      <c r="P17"/>
      <c r="Q17"/>
      <c r="R17"/>
      <c r="S17"/>
    </row>
    <row r="18" spans="1:19" ht="15.5" x14ac:dyDescent="0.35">
      <c r="A18" s="16" t="s">
        <v>74</v>
      </c>
      <c r="B18" s="7">
        <v>37</v>
      </c>
      <c r="C18" s="7">
        <v>27</v>
      </c>
      <c r="D18" s="7">
        <v>10</v>
      </c>
      <c r="E18" s="7">
        <v>2</v>
      </c>
      <c r="F18" s="7">
        <v>0</v>
      </c>
      <c r="G18" s="7">
        <v>2</v>
      </c>
      <c r="H18" s="7">
        <v>2</v>
      </c>
      <c r="I18" s="7">
        <v>2</v>
      </c>
      <c r="J18" s="7">
        <v>0</v>
      </c>
      <c r="K18"/>
      <c r="L18"/>
      <c r="M18"/>
      <c r="N18"/>
      <c r="O18"/>
      <c r="P18"/>
      <c r="Q18"/>
      <c r="R18"/>
      <c r="S18"/>
    </row>
    <row r="19" spans="1:19" ht="15.5" x14ac:dyDescent="0.35">
      <c r="A19" s="16" t="s">
        <v>75</v>
      </c>
      <c r="B19" s="7">
        <v>58</v>
      </c>
      <c r="C19" s="7">
        <v>44</v>
      </c>
      <c r="D19" s="7">
        <v>14</v>
      </c>
      <c r="E19" s="7">
        <v>0</v>
      </c>
      <c r="F19" s="7">
        <v>0</v>
      </c>
      <c r="G19" s="7">
        <v>0</v>
      </c>
      <c r="H19" s="7">
        <v>4</v>
      </c>
      <c r="I19" s="7">
        <v>3</v>
      </c>
      <c r="J19" s="7">
        <v>1</v>
      </c>
      <c r="K19"/>
      <c r="L19"/>
      <c r="M19"/>
      <c r="N19"/>
      <c r="O19"/>
      <c r="P19"/>
      <c r="Q19"/>
      <c r="R19"/>
      <c r="S19"/>
    </row>
    <row r="20" spans="1:19" ht="15.5" x14ac:dyDescent="0.35">
      <c r="A20" s="22" t="s">
        <v>76</v>
      </c>
      <c r="B20" s="21">
        <v>79</v>
      </c>
      <c r="C20" s="21">
        <v>69</v>
      </c>
      <c r="D20" s="21">
        <v>10</v>
      </c>
      <c r="E20" s="21">
        <v>1</v>
      </c>
      <c r="F20" s="21">
        <v>1</v>
      </c>
      <c r="G20" s="21">
        <v>0</v>
      </c>
      <c r="H20" s="21">
        <v>6</v>
      </c>
      <c r="I20" s="21">
        <v>5</v>
      </c>
      <c r="J20" s="21">
        <v>1</v>
      </c>
      <c r="K20"/>
      <c r="L20"/>
      <c r="M20"/>
      <c r="N20"/>
      <c r="O20"/>
      <c r="P20"/>
      <c r="Q20"/>
      <c r="R20"/>
      <c r="S20"/>
    </row>
    <row r="21" spans="1:19" ht="15.5" x14ac:dyDescent="0.35">
      <c r="A21" s="16" t="s">
        <v>77</v>
      </c>
      <c r="B21" s="7">
        <v>64</v>
      </c>
      <c r="C21" s="7">
        <v>48</v>
      </c>
      <c r="D21" s="7">
        <v>16</v>
      </c>
      <c r="E21" s="7">
        <v>0</v>
      </c>
      <c r="F21" s="7">
        <v>0</v>
      </c>
      <c r="G21" s="7">
        <v>0</v>
      </c>
      <c r="H21" s="7">
        <v>15</v>
      </c>
      <c r="I21" s="7">
        <v>13</v>
      </c>
      <c r="J21" s="7">
        <v>2</v>
      </c>
      <c r="K21"/>
      <c r="L21"/>
      <c r="M21"/>
      <c r="N21"/>
      <c r="O21"/>
      <c r="P21"/>
      <c r="Q21"/>
      <c r="R21"/>
      <c r="S21"/>
    </row>
    <row r="22" spans="1:19" ht="15.5" x14ac:dyDescent="0.35">
      <c r="A22" s="16" t="s">
        <v>78</v>
      </c>
      <c r="B22" s="7">
        <v>76</v>
      </c>
      <c r="C22" s="7">
        <v>60</v>
      </c>
      <c r="D22" s="7">
        <v>16</v>
      </c>
      <c r="E22" s="7">
        <v>0</v>
      </c>
      <c r="F22" s="7">
        <v>0</v>
      </c>
      <c r="G22" s="7">
        <v>0</v>
      </c>
      <c r="H22" s="7">
        <v>19</v>
      </c>
      <c r="I22" s="7">
        <v>16</v>
      </c>
      <c r="J22" s="7">
        <v>3</v>
      </c>
      <c r="K22"/>
      <c r="L22"/>
      <c r="M22"/>
      <c r="N22"/>
      <c r="O22"/>
      <c r="P22"/>
      <c r="Q22"/>
      <c r="R22"/>
      <c r="S22"/>
    </row>
    <row r="23" spans="1:19" ht="15.5" x14ac:dyDescent="0.35">
      <c r="A23" s="16" t="s">
        <v>79</v>
      </c>
      <c r="B23" s="7">
        <v>68</v>
      </c>
      <c r="C23" s="7">
        <v>53</v>
      </c>
      <c r="D23" s="7">
        <v>15</v>
      </c>
      <c r="E23" s="7">
        <v>2</v>
      </c>
      <c r="F23" s="7">
        <v>0</v>
      </c>
      <c r="G23" s="7">
        <v>2</v>
      </c>
      <c r="H23" s="7">
        <v>10</v>
      </c>
      <c r="I23" s="7">
        <v>8</v>
      </c>
      <c r="J23" s="7">
        <v>2</v>
      </c>
      <c r="K23"/>
      <c r="L23"/>
      <c r="M23"/>
      <c r="N23"/>
      <c r="O23"/>
      <c r="P23"/>
      <c r="Q23"/>
      <c r="R23"/>
      <c r="S23"/>
    </row>
    <row r="24" spans="1:19" ht="15.5" x14ac:dyDescent="0.35">
      <c r="A24" s="16" t="s">
        <v>80</v>
      </c>
      <c r="B24" s="7">
        <v>72</v>
      </c>
      <c r="C24" s="7">
        <v>57</v>
      </c>
      <c r="D24" s="7">
        <v>15</v>
      </c>
      <c r="E24" s="7">
        <v>1</v>
      </c>
      <c r="F24" s="7">
        <v>0</v>
      </c>
      <c r="G24" s="7">
        <v>1</v>
      </c>
      <c r="H24" s="7">
        <v>17</v>
      </c>
      <c r="I24" s="7">
        <v>16</v>
      </c>
      <c r="J24" s="7">
        <v>1</v>
      </c>
      <c r="K24"/>
      <c r="L24"/>
      <c r="M24"/>
      <c r="N24"/>
      <c r="O24"/>
      <c r="P24"/>
      <c r="Q24"/>
      <c r="R24"/>
      <c r="S24"/>
    </row>
    <row r="25" spans="1:19" ht="15.5" x14ac:dyDescent="0.35">
      <c r="A25" s="16" t="s">
        <v>81</v>
      </c>
      <c r="B25" s="7">
        <v>70</v>
      </c>
      <c r="C25" s="7">
        <v>56</v>
      </c>
      <c r="D25" s="7">
        <v>14</v>
      </c>
      <c r="E25" s="7">
        <v>1</v>
      </c>
      <c r="F25" s="7">
        <v>0</v>
      </c>
      <c r="G25" s="7">
        <v>1</v>
      </c>
      <c r="H25" s="7">
        <v>13</v>
      </c>
      <c r="I25" s="7">
        <v>11</v>
      </c>
      <c r="J25" s="7">
        <v>2</v>
      </c>
      <c r="K25"/>
      <c r="L25"/>
      <c r="M25"/>
      <c r="N25"/>
      <c r="O25"/>
      <c r="P25"/>
      <c r="Q25"/>
      <c r="R25"/>
      <c r="S25"/>
    </row>
    <row r="26" spans="1:19" ht="15.5" x14ac:dyDescent="0.35">
      <c r="A26" s="16" t="s">
        <v>82</v>
      </c>
      <c r="B26" s="7">
        <v>55</v>
      </c>
      <c r="C26" s="7">
        <v>42</v>
      </c>
      <c r="D26" s="7">
        <v>13</v>
      </c>
      <c r="E26" s="7">
        <v>2</v>
      </c>
      <c r="F26" s="7">
        <v>0</v>
      </c>
      <c r="G26" s="7">
        <v>2</v>
      </c>
      <c r="H26" s="7">
        <v>11</v>
      </c>
      <c r="I26" s="7">
        <v>11</v>
      </c>
      <c r="J26" s="7">
        <v>0</v>
      </c>
      <c r="K26"/>
      <c r="L26"/>
      <c r="M26"/>
      <c r="N26"/>
      <c r="O26"/>
      <c r="P26"/>
      <c r="Q26"/>
      <c r="R26"/>
      <c r="S26"/>
    </row>
    <row r="27" spans="1:19" ht="15.5" x14ac:dyDescent="0.35">
      <c r="A27" s="16" t="s">
        <v>83</v>
      </c>
      <c r="B27" s="7">
        <v>62</v>
      </c>
      <c r="C27" s="7">
        <v>44</v>
      </c>
      <c r="D27" s="7">
        <v>18</v>
      </c>
      <c r="E27" s="7">
        <v>3</v>
      </c>
      <c r="F27" s="7">
        <v>0</v>
      </c>
      <c r="G27" s="7">
        <v>3</v>
      </c>
      <c r="H27" s="7">
        <v>23</v>
      </c>
      <c r="I27" s="7">
        <v>21</v>
      </c>
      <c r="J27" s="7">
        <v>2</v>
      </c>
      <c r="K27"/>
      <c r="L27"/>
      <c r="M27"/>
      <c r="N27"/>
      <c r="O27"/>
      <c r="P27"/>
      <c r="Q27"/>
      <c r="R27"/>
      <c r="S27"/>
    </row>
    <row r="28" spans="1:19" ht="15.5" x14ac:dyDescent="0.35">
      <c r="A28" s="16" t="s">
        <v>84</v>
      </c>
      <c r="B28" s="7">
        <v>74</v>
      </c>
      <c r="C28" s="7">
        <v>61</v>
      </c>
      <c r="D28" s="7">
        <v>13</v>
      </c>
      <c r="E28" s="7">
        <v>1</v>
      </c>
      <c r="F28" s="7">
        <v>0</v>
      </c>
      <c r="G28" s="7">
        <v>1</v>
      </c>
      <c r="H28" s="7">
        <v>15</v>
      </c>
      <c r="I28" s="7">
        <v>13</v>
      </c>
      <c r="J28" s="7">
        <v>2</v>
      </c>
      <c r="K28"/>
      <c r="L28"/>
      <c r="M28"/>
      <c r="N28"/>
      <c r="O28"/>
      <c r="P28"/>
      <c r="Q28"/>
      <c r="R28"/>
      <c r="S28"/>
    </row>
    <row r="29" spans="1:19" ht="15.5" x14ac:dyDescent="0.35">
      <c r="A29" s="16" t="s">
        <v>85</v>
      </c>
      <c r="B29" s="7">
        <v>65</v>
      </c>
      <c r="C29" s="7">
        <v>53</v>
      </c>
      <c r="D29" s="7">
        <v>12</v>
      </c>
      <c r="E29" s="7">
        <v>0</v>
      </c>
      <c r="F29" s="7">
        <v>0</v>
      </c>
      <c r="G29" s="7">
        <v>0</v>
      </c>
      <c r="H29" s="7">
        <v>12</v>
      </c>
      <c r="I29" s="7">
        <v>11</v>
      </c>
      <c r="J29" s="7">
        <v>1</v>
      </c>
      <c r="K29"/>
      <c r="L29"/>
      <c r="M29"/>
      <c r="N29"/>
      <c r="O29"/>
      <c r="P29"/>
      <c r="Q29"/>
      <c r="R29"/>
      <c r="S29"/>
    </row>
    <row r="30" spans="1:19" ht="15.5" x14ac:dyDescent="0.35">
      <c r="A30" s="16" t="s">
        <v>86</v>
      </c>
      <c r="B30" s="7">
        <v>59</v>
      </c>
      <c r="C30" s="7">
        <v>44</v>
      </c>
      <c r="D30" s="7">
        <v>15</v>
      </c>
      <c r="E30" s="7">
        <v>1</v>
      </c>
      <c r="F30" s="7">
        <v>0</v>
      </c>
      <c r="G30" s="7">
        <v>1</v>
      </c>
      <c r="H30" s="7">
        <v>21</v>
      </c>
      <c r="I30" s="7">
        <v>19</v>
      </c>
      <c r="J30" s="7">
        <v>2</v>
      </c>
      <c r="K30"/>
      <c r="L30"/>
      <c r="M30"/>
      <c r="N30"/>
      <c r="O30"/>
      <c r="P30"/>
      <c r="Q30"/>
      <c r="R30"/>
      <c r="S30"/>
    </row>
    <row r="31" spans="1:19" ht="15.5" x14ac:dyDescent="0.35">
      <c r="A31" s="16" t="s">
        <v>87</v>
      </c>
      <c r="B31" s="7">
        <v>57</v>
      </c>
      <c r="C31" s="7">
        <v>44</v>
      </c>
      <c r="D31" s="7">
        <v>13</v>
      </c>
      <c r="E31" s="7">
        <v>0</v>
      </c>
      <c r="F31" s="7">
        <v>0</v>
      </c>
      <c r="G31" s="7">
        <v>0</v>
      </c>
      <c r="H31" s="7">
        <v>16</v>
      </c>
      <c r="I31" s="7">
        <v>14</v>
      </c>
      <c r="J31" s="7">
        <v>2</v>
      </c>
      <c r="K31"/>
      <c r="L31"/>
      <c r="M31"/>
      <c r="N31"/>
      <c r="O31"/>
      <c r="P31"/>
      <c r="Q31"/>
      <c r="R31"/>
      <c r="S31"/>
    </row>
    <row r="32" spans="1:19" ht="15.5" x14ac:dyDescent="0.35">
      <c r="A32" s="16" t="s">
        <v>88</v>
      </c>
      <c r="B32" s="7">
        <v>48</v>
      </c>
      <c r="C32" s="7">
        <v>40</v>
      </c>
      <c r="D32" s="7">
        <v>8</v>
      </c>
      <c r="E32" s="7">
        <v>1</v>
      </c>
      <c r="F32" s="7">
        <v>0</v>
      </c>
      <c r="G32" s="7">
        <v>1</v>
      </c>
      <c r="H32" s="7">
        <v>17</v>
      </c>
      <c r="I32" s="7">
        <v>13</v>
      </c>
      <c r="J32" s="7">
        <v>4</v>
      </c>
      <c r="K32"/>
      <c r="L32"/>
      <c r="M32"/>
      <c r="N32"/>
      <c r="O32"/>
      <c r="P32"/>
      <c r="Q32"/>
      <c r="R32"/>
      <c r="S32"/>
    </row>
    <row r="33" spans="1:19" ht="15.5" x14ac:dyDescent="0.35">
      <c r="A33" s="16" t="s">
        <v>89</v>
      </c>
      <c r="B33" s="7">
        <v>51</v>
      </c>
      <c r="C33" s="7">
        <v>43</v>
      </c>
      <c r="D33" s="7">
        <v>8</v>
      </c>
      <c r="E33" s="7">
        <v>2</v>
      </c>
      <c r="F33" s="7">
        <v>0</v>
      </c>
      <c r="G33" s="7">
        <v>2</v>
      </c>
      <c r="H33" s="7">
        <v>12</v>
      </c>
      <c r="I33" s="7">
        <v>11</v>
      </c>
      <c r="J33" s="7">
        <v>1</v>
      </c>
      <c r="K33"/>
      <c r="L33"/>
      <c r="M33"/>
      <c r="N33"/>
      <c r="O33"/>
      <c r="P33"/>
      <c r="Q33"/>
      <c r="R33"/>
      <c r="S33"/>
    </row>
    <row r="34" spans="1:19" ht="15.5" x14ac:dyDescent="0.35">
      <c r="A34" s="16" t="s">
        <v>90</v>
      </c>
      <c r="B34" s="7">
        <v>51</v>
      </c>
      <c r="C34" s="7">
        <v>35</v>
      </c>
      <c r="D34" s="7">
        <v>16</v>
      </c>
      <c r="E34" s="7">
        <v>2</v>
      </c>
      <c r="F34" s="7">
        <v>1</v>
      </c>
      <c r="G34" s="7">
        <v>1</v>
      </c>
      <c r="H34" s="7">
        <v>13</v>
      </c>
      <c r="I34" s="7">
        <v>11</v>
      </c>
      <c r="J34" s="7">
        <v>2</v>
      </c>
      <c r="K34"/>
      <c r="L34"/>
      <c r="M34"/>
      <c r="N34"/>
      <c r="O34"/>
      <c r="P34"/>
      <c r="Q34"/>
      <c r="R34"/>
      <c r="S34"/>
    </row>
    <row r="35" spans="1:19" ht="15.5" x14ac:dyDescent="0.35">
      <c r="A35" s="16" t="s">
        <v>91</v>
      </c>
      <c r="B35" s="7">
        <v>62</v>
      </c>
      <c r="C35" s="7">
        <v>48</v>
      </c>
      <c r="D35" s="7">
        <v>14</v>
      </c>
      <c r="E35" s="7">
        <v>1</v>
      </c>
      <c r="F35" s="7">
        <v>0</v>
      </c>
      <c r="G35" s="7">
        <v>1</v>
      </c>
      <c r="H35" s="7">
        <v>14</v>
      </c>
      <c r="I35" s="7">
        <v>12</v>
      </c>
      <c r="J35" s="7">
        <v>2</v>
      </c>
      <c r="K35"/>
      <c r="L35"/>
      <c r="M35"/>
      <c r="N35"/>
      <c r="O35"/>
      <c r="P35"/>
      <c r="Q35"/>
      <c r="R35"/>
      <c r="S35"/>
    </row>
    <row r="36" spans="1:19" ht="15.5" x14ac:dyDescent="0.35">
      <c r="A36" s="16" t="s">
        <v>92</v>
      </c>
      <c r="B36" s="7">
        <v>46</v>
      </c>
      <c r="C36" s="7">
        <v>33</v>
      </c>
      <c r="D36" s="7">
        <v>13</v>
      </c>
      <c r="E36" s="7">
        <v>3</v>
      </c>
      <c r="F36" s="7">
        <v>0</v>
      </c>
      <c r="G36" s="7">
        <v>3</v>
      </c>
      <c r="H36" s="7">
        <v>13</v>
      </c>
      <c r="I36" s="7">
        <v>10</v>
      </c>
      <c r="J36" s="7">
        <v>3</v>
      </c>
      <c r="K36"/>
      <c r="L36"/>
      <c r="M36"/>
      <c r="N36"/>
      <c r="O36"/>
      <c r="P36"/>
      <c r="Q36"/>
      <c r="R36"/>
      <c r="S36"/>
    </row>
    <row r="37" spans="1:19" ht="15.5" x14ac:dyDescent="0.35">
      <c r="A37" s="16" t="s">
        <v>93</v>
      </c>
      <c r="B37" s="7">
        <v>38</v>
      </c>
      <c r="C37" s="7">
        <v>27</v>
      </c>
      <c r="D37" s="7">
        <v>11</v>
      </c>
      <c r="E37" s="7">
        <v>0</v>
      </c>
      <c r="F37" s="7">
        <v>0</v>
      </c>
      <c r="G37" s="7">
        <v>0</v>
      </c>
      <c r="H37" s="7">
        <v>16</v>
      </c>
      <c r="I37" s="7">
        <v>15</v>
      </c>
      <c r="J37" s="7">
        <v>1</v>
      </c>
      <c r="K37"/>
      <c r="L37"/>
      <c r="M37"/>
      <c r="N37"/>
      <c r="O37"/>
      <c r="P37"/>
      <c r="Q37"/>
      <c r="R37"/>
      <c r="S37"/>
    </row>
    <row r="38" spans="1:19" ht="15.5" x14ac:dyDescent="0.35">
      <c r="A38" s="16" t="s">
        <v>94</v>
      </c>
      <c r="B38" s="7">
        <v>45</v>
      </c>
      <c r="C38" s="7">
        <v>40</v>
      </c>
      <c r="D38" s="7">
        <v>5</v>
      </c>
      <c r="E38" s="7">
        <v>0</v>
      </c>
      <c r="F38" s="7">
        <v>0</v>
      </c>
      <c r="G38" s="7">
        <v>0</v>
      </c>
      <c r="H38" s="7">
        <v>13</v>
      </c>
      <c r="I38" s="7">
        <v>13</v>
      </c>
      <c r="J38" s="7">
        <v>0</v>
      </c>
      <c r="K38"/>
      <c r="L38"/>
      <c r="M38"/>
      <c r="N38"/>
      <c r="O38"/>
      <c r="P38"/>
      <c r="Q38"/>
      <c r="R38"/>
      <c r="S38"/>
    </row>
    <row r="39" spans="1:19" ht="15.5" x14ac:dyDescent="0.35">
      <c r="A39" s="16" t="s">
        <v>95</v>
      </c>
      <c r="B39" s="7">
        <v>43</v>
      </c>
      <c r="C39" s="7">
        <v>36</v>
      </c>
      <c r="D39" s="7">
        <v>7</v>
      </c>
      <c r="E39" s="7">
        <v>4</v>
      </c>
      <c r="F39" s="7">
        <v>1</v>
      </c>
      <c r="G39" s="7">
        <v>3</v>
      </c>
      <c r="H39" s="7">
        <v>11</v>
      </c>
      <c r="I39" s="7">
        <v>10</v>
      </c>
      <c r="J39" s="7">
        <v>1</v>
      </c>
      <c r="K39"/>
      <c r="L39"/>
      <c r="M39"/>
      <c r="N39"/>
      <c r="O39"/>
      <c r="P39"/>
      <c r="Q39"/>
      <c r="R39"/>
      <c r="S39"/>
    </row>
    <row r="40" spans="1:19" ht="15.5" x14ac:dyDescent="0.35">
      <c r="A40" s="16" t="s">
        <v>96</v>
      </c>
      <c r="B40" s="7">
        <v>45</v>
      </c>
      <c r="C40" s="7">
        <v>35</v>
      </c>
      <c r="D40" s="7">
        <v>10</v>
      </c>
      <c r="E40" s="7">
        <v>1</v>
      </c>
      <c r="F40" s="7">
        <v>0</v>
      </c>
      <c r="G40" s="7">
        <v>1</v>
      </c>
      <c r="H40" s="7">
        <v>12</v>
      </c>
      <c r="I40" s="7">
        <v>8</v>
      </c>
      <c r="J40" s="7">
        <v>4</v>
      </c>
      <c r="K40"/>
      <c r="L40"/>
      <c r="M40"/>
      <c r="N40"/>
      <c r="O40"/>
      <c r="P40"/>
      <c r="Q40"/>
      <c r="R40"/>
      <c r="S40"/>
    </row>
    <row r="41" spans="1:19" ht="15.5" x14ac:dyDescent="0.35">
      <c r="A41" s="16" t="s">
        <v>97</v>
      </c>
      <c r="B41" s="7">
        <v>37</v>
      </c>
      <c r="C41" s="7">
        <v>25</v>
      </c>
      <c r="D41" s="7">
        <v>12</v>
      </c>
      <c r="E41" s="7">
        <v>2</v>
      </c>
      <c r="F41" s="7">
        <v>2</v>
      </c>
      <c r="G41" s="7">
        <v>0</v>
      </c>
      <c r="H41" s="7">
        <v>13</v>
      </c>
      <c r="I41" s="7">
        <v>10</v>
      </c>
      <c r="J41" s="7">
        <v>3</v>
      </c>
      <c r="K41"/>
      <c r="L41"/>
      <c r="M41"/>
      <c r="N41"/>
      <c r="O41"/>
      <c r="P41"/>
      <c r="Q41"/>
      <c r="R41"/>
      <c r="S41"/>
    </row>
    <row r="42" spans="1:19" ht="15.5" x14ac:dyDescent="0.35">
      <c r="A42" s="16" t="s">
        <v>98</v>
      </c>
      <c r="B42" s="7">
        <v>33</v>
      </c>
      <c r="C42" s="7">
        <v>24</v>
      </c>
      <c r="D42" s="7">
        <v>9</v>
      </c>
      <c r="E42" s="7">
        <v>3</v>
      </c>
      <c r="F42" s="7">
        <v>0</v>
      </c>
      <c r="G42" s="7">
        <v>3</v>
      </c>
      <c r="H42" s="7">
        <v>8</v>
      </c>
      <c r="I42" s="7">
        <v>6</v>
      </c>
      <c r="J42" s="7">
        <v>2</v>
      </c>
      <c r="K42"/>
      <c r="L42"/>
      <c r="M42"/>
      <c r="N42"/>
      <c r="O42"/>
      <c r="P42"/>
      <c r="Q42"/>
      <c r="R42"/>
      <c r="S42"/>
    </row>
    <row r="43" spans="1:19" ht="15.5" x14ac:dyDescent="0.35">
      <c r="A43" s="16" t="s">
        <v>99</v>
      </c>
      <c r="B43" s="7">
        <v>24</v>
      </c>
      <c r="C43" s="7">
        <v>18</v>
      </c>
      <c r="D43" s="7">
        <v>6</v>
      </c>
      <c r="E43" s="7">
        <v>2</v>
      </c>
      <c r="F43" s="7">
        <v>1</v>
      </c>
      <c r="G43" s="7">
        <v>1</v>
      </c>
      <c r="H43" s="7">
        <v>17</v>
      </c>
      <c r="I43" s="7">
        <v>14</v>
      </c>
      <c r="J43" s="7">
        <v>3</v>
      </c>
      <c r="K43"/>
      <c r="L43"/>
      <c r="M43"/>
      <c r="N43"/>
      <c r="O43"/>
      <c r="P43"/>
      <c r="Q43"/>
      <c r="R43"/>
      <c r="S43"/>
    </row>
    <row r="44" spans="1:19" ht="15.5" x14ac:dyDescent="0.35">
      <c r="A44" s="16" t="s">
        <v>100</v>
      </c>
      <c r="B44" s="7">
        <v>27</v>
      </c>
      <c r="C44" s="7">
        <v>20</v>
      </c>
      <c r="D44" s="7">
        <v>7</v>
      </c>
      <c r="E44" s="7">
        <v>4</v>
      </c>
      <c r="F44" s="7">
        <v>0</v>
      </c>
      <c r="G44" s="7">
        <v>4</v>
      </c>
      <c r="H44" s="7">
        <v>8</v>
      </c>
      <c r="I44" s="7">
        <v>8</v>
      </c>
      <c r="J44" s="7">
        <v>0</v>
      </c>
      <c r="K44"/>
      <c r="L44"/>
      <c r="M44"/>
      <c r="N44"/>
      <c r="O44"/>
      <c r="P44"/>
      <c r="Q44"/>
      <c r="R44"/>
      <c r="S44"/>
    </row>
    <row r="45" spans="1:19" ht="15.5" x14ac:dyDescent="0.35">
      <c r="A45" s="16" t="s">
        <v>101</v>
      </c>
      <c r="B45" s="7">
        <v>31</v>
      </c>
      <c r="C45" s="7">
        <v>24</v>
      </c>
      <c r="D45" s="7">
        <v>7</v>
      </c>
      <c r="E45" s="7">
        <v>2</v>
      </c>
      <c r="F45" s="7">
        <v>0</v>
      </c>
      <c r="G45" s="7">
        <v>2</v>
      </c>
      <c r="H45" s="7">
        <v>8</v>
      </c>
      <c r="I45" s="7">
        <v>6</v>
      </c>
      <c r="J45" s="7">
        <v>2</v>
      </c>
      <c r="K45"/>
      <c r="L45"/>
      <c r="M45"/>
      <c r="N45"/>
      <c r="O45"/>
      <c r="P45"/>
      <c r="Q45"/>
      <c r="R45"/>
      <c r="S45"/>
    </row>
    <row r="46" spans="1:19" ht="15.5" x14ac:dyDescent="0.35">
      <c r="A46" s="16" t="s">
        <v>102</v>
      </c>
      <c r="B46" s="7">
        <v>25</v>
      </c>
      <c r="C46" s="7">
        <v>18</v>
      </c>
      <c r="D46" s="7">
        <v>7</v>
      </c>
      <c r="E46" s="7">
        <v>2</v>
      </c>
      <c r="F46" s="7">
        <v>0</v>
      </c>
      <c r="G46" s="7">
        <v>2</v>
      </c>
      <c r="H46" s="7">
        <v>9</v>
      </c>
      <c r="I46" s="7">
        <v>7</v>
      </c>
      <c r="J46" s="7">
        <v>2</v>
      </c>
      <c r="K46"/>
      <c r="L46"/>
      <c r="M46"/>
      <c r="N46"/>
      <c r="O46"/>
      <c r="P46"/>
      <c r="Q46"/>
      <c r="R46"/>
      <c r="S46"/>
    </row>
    <row r="47" spans="1:19" ht="15.5" x14ac:dyDescent="0.35">
      <c r="A47" s="16" t="s">
        <v>103</v>
      </c>
      <c r="B47" s="7">
        <v>24</v>
      </c>
      <c r="C47" s="7">
        <v>19</v>
      </c>
      <c r="D47" s="7">
        <v>5</v>
      </c>
      <c r="E47" s="7">
        <v>4</v>
      </c>
      <c r="F47" s="7">
        <v>1</v>
      </c>
      <c r="G47" s="7">
        <v>3</v>
      </c>
      <c r="H47" s="7">
        <v>11</v>
      </c>
      <c r="I47" s="7">
        <v>10</v>
      </c>
      <c r="J47" s="7">
        <v>1</v>
      </c>
      <c r="K47"/>
      <c r="L47"/>
      <c r="M47"/>
      <c r="N47"/>
      <c r="O47"/>
      <c r="P47"/>
      <c r="Q47"/>
      <c r="R47"/>
      <c r="S47"/>
    </row>
    <row r="48" spans="1:19" ht="15.5" x14ac:dyDescent="0.35">
      <c r="A48" s="16" t="s">
        <v>104</v>
      </c>
      <c r="B48" s="7">
        <v>22</v>
      </c>
      <c r="C48" s="7">
        <v>17</v>
      </c>
      <c r="D48" s="7">
        <v>5</v>
      </c>
      <c r="E48" s="7">
        <v>3</v>
      </c>
      <c r="F48" s="7">
        <v>0</v>
      </c>
      <c r="G48" s="7">
        <v>3</v>
      </c>
      <c r="H48" s="7">
        <v>15</v>
      </c>
      <c r="I48" s="7">
        <v>13</v>
      </c>
      <c r="J48" s="7">
        <v>2</v>
      </c>
      <c r="K48"/>
      <c r="L48"/>
      <c r="M48"/>
      <c r="N48"/>
      <c r="O48"/>
      <c r="P48"/>
      <c r="Q48"/>
      <c r="R48"/>
      <c r="S48"/>
    </row>
    <row r="49" spans="1:19" ht="15.5" x14ac:dyDescent="0.35">
      <c r="A49" s="16" t="s">
        <v>105</v>
      </c>
      <c r="B49" s="7">
        <v>27</v>
      </c>
      <c r="C49" s="7">
        <v>23</v>
      </c>
      <c r="D49" s="7">
        <v>4</v>
      </c>
      <c r="E49" s="7">
        <v>1</v>
      </c>
      <c r="F49" s="7">
        <v>0</v>
      </c>
      <c r="G49" s="7">
        <v>1</v>
      </c>
      <c r="H49" s="7">
        <v>8</v>
      </c>
      <c r="I49" s="7">
        <v>5</v>
      </c>
      <c r="J49" s="7">
        <v>3</v>
      </c>
      <c r="K49"/>
      <c r="L49"/>
      <c r="M49"/>
      <c r="N49"/>
      <c r="O49"/>
      <c r="P49"/>
      <c r="Q49"/>
      <c r="R49"/>
      <c r="S49"/>
    </row>
    <row r="50" spans="1:19" ht="15.5" x14ac:dyDescent="0.35">
      <c r="A50" s="16" t="s">
        <v>106</v>
      </c>
      <c r="B50" s="7">
        <v>22</v>
      </c>
      <c r="C50" s="7">
        <v>17</v>
      </c>
      <c r="D50" s="7">
        <v>5</v>
      </c>
      <c r="E50" s="7">
        <v>2</v>
      </c>
      <c r="F50" s="7">
        <v>0</v>
      </c>
      <c r="G50" s="7">
        <v>2</v>
      </c>
      <c r="H50" s="7">
        <v>12</v>
      </c>
      <c r="I50" s="7">
        <v>9</v>
      </c>
      <c r="J50" s="7">
        <v>3</v>
      </c>
      <c r="K50"/>
      <c r="L50"/>
      <c r="M50"/>
      <c r="N50"/>
      <c r="O50"/>
      <c r="P50"/>
      <c r="Q50"/>
      <c r="R50"/>
      <c r="S50"/>
    </row>
    <row r="51" spans="1:19" ht="15.5" x14ac:dyDescent="0.35">
      <c r="A51" s="16" t="s">
        <v>107</v>
      </c>
      <c r="B51" s="7">
        <v>27</v>
      </c>
      <c r="C51" s="7">
        <v>23</v>
      </c>
      <c r="D51" s="7">
        <v>4</v>
      </c>
      <c r="E51" s="7">
        <v>2</v>
      </c>
      <c r="F51" s="7">
        <v>0</v>
      </c>
      <c r="G51" s="7">
        <v>2</v>
      </c>
      <c r="H51" s="7">
        <v>11</v>
      </c>
      <c r="I51" s="7">
        <v>8</v>
      </c>
      <c r="J51" s="7">
        <v>3</v>
      </c>
      <c r="K51"/>
      <c r="L51"/>
      <c r="M51"/>
      <c r="N51"/>
      <c r="O51"/>
      <c r="P51"/>
      <c r="Q51"/>
      <c r="R51"/>
      <c r="S51"/>
    </row>
    <row r="52" spans="1:19" ht="15.5" x14ac:dyDescent="0.35">
      <c r="A52" s="16" t="s">
        <v>108</v>
      </c>
      <c r="B52" s="7">
        <v>34</v>
      </c>
      <c r="C52" s="7">
        <v>23</v>
      </c>
      <c r="D52" s="7">
        <v>11</v>
      </c>
      <c r="E52" s="7">
        <v>1</v>
      </c>
      <c r="F52" s="7">
        <v>1</v>
      </c>
      <c r="G52" s="7">
        <v>0</v>
      </c>
      <c r="H52" s="7">
        <v>13</v>
      </c>
      <c r="I52" s="7">
        <v>11</v>
      </c>
      <c r="J52" s="7">
        <v>2</v>
      </c>
      <c r="K52"/>
      <c r="L52"/>
      <c r="M52"/>
      <c r="N52"/>
      <c r="O52"/>
      <c r="P52"/>
      <c r="Q52"/>
      <c r="R52"/>
      <c r="S52"/>
    </row>
    <row r="53" spans="1:19" ht="15.5" x14ac:dyDescent="0.35">
      <c r="A53" s="16" t="s">
        <v>109</v>
      </c>
      <c r="B53" s="7">
        <v>38</v>
      </c>
      <c r="C53" s="7">
        <v>29</v>
      </c>
      <c r="D53" s="7">
        <v>9</v>
      </c>
      <c r="E53" s="7">
        <v>7</v>
      </c>
      <c r="F53" s="7">
        <v>2</v>
      </c>
      <c r="G53" s="7">
        <v>5</v>
      </c>
      <c r="H53" s="7">
        <v>16</v>
      </c>
      <c r="I53" s="7">
        <v>16</v>
      </c>
      <c r="J53" s="7">
        <v>0</v>
      </c>
      <c r="K53"/>
      <c r="L53"/>
      <c r="M53"/>
      <c r="N53"/>
      <c r="O53"/>
      <c r="P53"/>
      <c r="Q53"/>
      <c r="R53"/>
      <c r="S53"/>
    </row>
    <row r="54" spans="1:19" ht="15.5" x14ac:dyDescent="0.35">
      <c r="A54" s="16" t="s">
        <v>110</v>
      </c>
      <c r="B54" s="7">
        <v>34</v>
      </c>
      <c r="C54" s="7">
        <v>29</v>
      </c>
      <c r="D54" s="7">
        <v>5</v>
      </c>
      <c r="E54" s="7">
        <v>3</v>
      </c>
      <c r="F54" s="7">
        <v>1</v>
      </c>
      <c r="G54" s="7">
        <v>2</v>
      </c>
      <c r="H54" s="7">
        <v>9</v>
      </c>
      <c r="I54" s="7">
        <v>9</v>
      </c>
      <c r="J54" s="7">
        <v>0</v>
      </c>
      <c r="K54"/>
      <c r="L54"/>
      <c r="M54"/>
      <c r="N54"/>
      <c r="O54"/>
      <c r="P54"/>
      <c r="Q54"/>
      <c r="R54"/>
      <c r="S54"/>
    </row>
    <row r="55" spans="1:19" ht="15.5" x14ac:dyDescent="0.35">
      <c r="A55" s="16" t="s">
        <v>111</v>
      </c>
      <c r="B55" s="7">
        <v>31</v>
      </c>
      <c r="C55" s="7">
        <v>20</v>
      </c>
      <c r="D55" s="7">
        <v>11</v>
      </c>
      <c r="E55" s="7">
        <v>2</v>
      </c>
      <c r="F55" s="7">
        <v>0</v>
      </c>
      <c r="G55" s="7">
        <v>2</v>
      </c>
      <c r="H55" s="7">
        <v>15</v>
      </c>
      <c r="I55" s="7">
        <v>12</v>
      </c>
      <c r="J55" s="7">
        <v>3</v>
      </c>
      <c r="K55"/>
      <c r="L55"/>
      <c r="M55"/>
      <c r="N55"/>
      <c r="O55"/>
      <c r="P55"/>
      <c r="Q55"/>
      <c r="R55"/>
      <c r="S55"/>
    </row>
    <row r="56" spans="1:19" ht="15.5" x14ac:dyDescent="0.35">
      <c r="A56" s="16" t="s">
        <v>112</v>
      </c>
      <c r="B56" s="7">
        <v>29</v>
      </c>
      <c r="C56" s="7">
        <v>22</v>
      </c>
      <c r="D56" s="7">
        <v>7</v>
      </c>
      <c r="E56" s="7">
        <v>4</v>
      </c>
      <c r="F56" s="7">
        <v>1</v>
      </c>
      <c r="G56" s="7">
        <v>3</v>
      </c>
      <c r="H56" s="7">
        <v>12</v>
      </c>
      <c r="I56" s="7">
        <v>10</v>
      </c>
      <c r="J56" s="7">
        <v>2</v>
      </c>
      <c r="K56"/>
      <c r="L56"/>
      <c r="M56"/>
      <c r="N56"/>
      <c r="O56"/>
      <c r="P56"/>
      <c r="Q56"/>
      <c r="R56"/>
      <c r="S56"/>
    </row>
    <row r="57" spans="1:19" ht="15.5" x14ac:dyDescent="0.35">
      <c r="A57" s="16" t="s">
        <v>113</v>
      </c>
      <c r="B57" s="7">
        <v>44</v>
      </c>
      <c r="C57" s="7">
        <v>34</v>
      </c>
      <c r="D57" s="7">
        <v>10</v>
      </c>
      <c r="E57" s="7">
        <v>1</v>
      </c>
      <c r="F57" s="7">
        <v>0</v>
      </c>
      <c r="G57" s="7">
        <v>1</v>
      </c>
      <c r="H57" s="7">
        <v>5</v>
      </c>
      <c r="I57" s="7">
        <v>5</v>
      </c>
      <c r="J57" s="7">
        <v>0</v>
      </c>
      <c r="K57"/>
      <c r="L57"/>
      <c r="M57"/>
      <c r="N57"/>
      <c r="O57"/>
      <c r="P57"/>
      <c r="Q57"/>
      <c r="R57"/>
      <c r="S57"/>
    </row>
    <row r="58" spans="1:19" ht="15.5" x14ac:dyDescent="0.35">
      <c r="A58" s="16" t="s">
        <v>114</v>
      </c>
      <c r="B58" s="7">
        <v>23</v>
      </c>
      <c r="C58" s="7">
        <v>20</v>
      </c>
      <c r="D58" s="7">
        <v>3</v>
      </c>
      <c r="E58" s="7">
        <v>5</v>
      </c>
      <c r="F58" s="7">
        <v>1</v>
      </c>
      <c r="G58" s="7">
        <v>4</v>
      </c>
      <c r="H58" s="7">
        <v>10</v>
      </c>
      <c r="I58" s="7">
        <v>9</v>
      </c>
      <c r="J58" s="7">
        <v>1</v>
      </c>
      <c r="K58"/>
      <c r="L58"/>
      <c r="M58"/>
      <c r="N58"/>
      <c r="O58"/>
      <c r="P58"/>
      <c r="Q58"/>
      <c r="R58"/>
      <c r="S58"/>
    </row>
    <row r="59" spans="1:19" ht="15.5" x14ac:dyDescent="0.35">
      <c r="A59" s="16" t="s">
        <v>115</v>
      </c>
      <c r="B59" s="7">
        <v>32</v>
      </c>
      <c r="C59" s="7">
        <v>27</v>
      </c>
      <c r="D59" s="7">
        <v>5</v>
      </c>
      <c r="E59" s="7">
        <v>3</v>
      </c>
      <c r="F59" s="7">
        <v>1</v>
      </c>
      <c r="G59" s="7">
        <v>2</v>
      </c>
      <c r="H59" s="7">
        <v>3</v>
      </c>
      <c r="I59" s="7">
        <v>3</v>
      </c>
      <c r="J59" s="7">
        <v>0</v>
      </c>
      <c r="K59"/>
      <c r="L59"/>
      <c r="M59"/>
      <c r="N59"/>
      <c r="O59"/>
      <c r="P59"/>
      <c r="Q59"/>
      <c r="R59"/>
      <c r="S59"/>
    </row>
    <row r="60" spans="1:19" ht="15.5" x14ac:dyDescent="0.35">
      <c r="A60" s="16" t="s">
        <v>116</v>
      </c>
      <c r="B60" s="7">
        <v>33</v>
      </c>
      <c r="C60" s="7">
        <v>29</v>
      </c>
      <c r="D60" s="7">
        <v>4</v>
      </c>
      <c r="E60" s="7">
        <v>0</v>
      </c>
      <c r="F60" s="7">
        <v>0</v>
      </c>
      <c r="G60" s="7">
        <v>0</v>
      </c>
      <c r="H60" s="7">
        <v>8</v>
      </c>
      <c r="I60" s="7">
        <v>8</v>
      </c>
      <c r="J60" s="7">
        <v>0</v>
      </c>
      <c r="K60"/>
      <c r="L60"/>
      <c r="M60"/>
      <c r="N60"/>
      <c r="O60"/>
      <c r="P60"/>
      <c r="Q60"/>
      <c r="R60"/>
      <c r="S60"/>
    </row>
    <row r="61" spans="1:19" ht="15.5" x14ac:dyDescent="0.35">
      <c r="A61" s="16" t="s">
        <v>117</v>
      </c>
      <c r="B61" s="7">
        <v>445</v>
      </c>
      <c r="C61" s="7">
        <v>380</v>
      </c>
      <c r="D61" s="7">
        <v>65</v>
      </c>
      <c r="E61" s="7">
        <v>46</v>
      </c>
      <c r="F61" s="7">
        <v>15</v>
      </c>
      <c r="G61" s="7">
        <v>31</v>
      </c>
      <c r="H61" s="7">
        <v>92</v>
      </c>
      <c r="I61" s="7">
        <v>83</v>
      </c>
      <c r="J61" s="7">
        <v>9</v>
      </c>
      <c r="K61"/>
      <c r="L61"/>
      <c r="M61"/>
      <c r="N61"/>
      <c r="O61"/>
      <c r="P61"/>
      <c r="Q61"/>
      <c r="R61"/>
      <c r="S61"/>
    </row>
    <row r="62" spans="1:19" ht="15.5" x14ac:dyDescent="0.35">
      <c r="A62" s="16" t="s">
        <v>10</v>
      </c>
      <c r="B62" s="7">
        <v>15</v>
      </c>
      <c r="C62" s="7">
        <v>6</v>
      </c>
      <c r="D62" s="7">
        <v>9</v>
      </c>
      <c r="E62" s="7">
        <v>2</v>
      </c>
      <c r="F62" s="7">
        <v>1</v>
      </c>
      <c r="G62" s="7">
        <v>1</v>
      </c>
      <c r="H62" s="7">
        <v>0</v>
      </c>
      <c r="I62" s="7">
        <v>0</v>
      </c>
      <c r="J62" s="7">
        <v>0</v>
      </c>
      <c r="K62"/>
      <c r="L62"/>
      <c r="M62"/>
      <c r="N62"/>
      <c r="O62"/>
      <c r="P62"/>
      <c r="Q62"/>
      <c r="R62"/>
      <c r="S62"/>
    </row>
    <row r="63" spans="1:19" ht="15.5" x14ac:dyDescent="0.35">
      <c r="A63" s="17" t="s">
        <v>157</v>
      </c>
      <c r="B63" s="7">
        <v>2486</v>
      </c>
      <c r="C63" s="7">
        <v>1955</v>
      </c>
      <c r="D63" s="7">
        <v>531</v>
      </c>
      <c r="E63" s="7">
        <v>140</v>
      </c>
      <c r="F63" s="7">
        <v>32</v>
      </c>
      <c r="G63" s="7">
        <v>108</v>
      </c>
      <c r="H63" s="7">
        <v>619</v>
      </c>
      <c r="I63" s="7">
        <v>534</v>
      </c>
      <c r="J63" s="7">
        <v>85</v>
      </c>
      <c r="K63"/>
      <c r="L63"/>
      <c r="M63"/>
      <c r="N63"/>
      <c r="O63"/>
      <c r="P63"/>
      <c r="Q63"/>
      <c r="R63"/>
      <c r="S63"/>
    </row>
    <row r="64" spans="1:19" ht="5.25" customHeight="1" x14ac:dyDescent="0.3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ht="15.5" x14ac:dyDescent="0.35">
      <c r="A65" s="6" t="s">
        <v>131</v>
      </c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ht="15.5" x14ac:dyDescent="0.35">
      <c r="A66" s="6" t="s">
        <v>164</v>
      </c>
      <c r="B66"/>
      <c r="C66"/>
    </row>
    <row r="67" spans="1:19" ht="15.5" x14ac:dyDescent="0.35">
      <c r="A67" s="6" t="s">
        <v>165</v>
      </c>
      <c r="B67"/>
      <c r="C67"/>
    </row>
    <row r="68" spans="1:19" ht="15.5" x14ac:dyDescent="0.35">
      <c r="A68"/>
      <c r="B68"/>
      <c r="C68"/>
    </row>
    <row r="69" spans="1:19" ht="15.5" x14ac:dyDescent="0.35">
      <c r="A69"/>
      <c r="B69"/>
      <c r="C69"/>
    </row>
    <row r="70" spans="1:19" ht="15.5" x14ac:dyDescent="0.35">
      <c r="A70"/>
      <c r="B70"/>
      <c r="C70"/>
    </row>
    <row r="71" spans="1:19" ht="15.5" x14ac:dyDescent="0.35">
      <c r="A71"/>
      <c r="B71"/>
      <c r="C71"/>
    </row>
    <row r="72" spans="1:19" ht="15.5" x14ac:dyDescent="0.35">
      <c r="A72"/>
      <c r="B72"/>
      <c r="C72"/>
    </row>
    <row r="73" spans="1:19" ht="15.5" x14ac:dyDescent="0.35">
      <c r="A73"/>
      <c r="B73"/>
      <c r="C73"/>
    </row>
    <row r="74" spans="1:19" ht="15.5" x14ac:dyDescent="0.35">
      <c r="A74"/>
      <c r="B74"/>
      <c r="C74"/>
    </row>
    <row r="75" spans="1:19" ht="15.5" x14ac:dyDescent="0.35">
      <c r="A75"/>
      <c r="B75"/>
      <c r="C75"/>
    </row>
    <row r="76" spans="1:19" ht="15.5" x14ac:dyDescent="0.35">
      <c r="A76"/>
      <c r="B76"/>
      <c r="C76"/>
    </row>
    <row r="77" spans="1:19" ht="15.5" x14ac:dyDescent="0.35">
      <c r="A77"/>
      <c r="B77"/>
      <c r="C77"/>
    </row>
    <row r="78" spans="1:19" ht="15.5" x14ac:dyDescent="0.35">
      <c r="A78"/>
      <c r="B78"/>
      <c r="C78"/>
    </row>
    <row r="79" spans="1:19" ht="15.5" x14ac:dyDescent="0.35">
      <c r="A79"/>
      <c r="B79"/>
      <c r="C79"/>
    </row>
    <row r="80" spans="1:19" ht="15.5" x14ac:dyDescent="0.35">
      <c r="A80"/>
      <c r="B80"/>
      <c r="C80"/>
    </row>
    <row r="81" spans="1:3" ht="15.5" x14ac:dyDescent="0.35">
      <c r="A81"/>
      <c r="B81"/>
      <c r="C81"/>
    </row>
    <row r="82" spans="1:3" ht="15.5" x14ac:dyDescent="0.35">
      <c r="A82"/>
      <c r="B82"/>
      <c r="C82"/>
    </row>
    <row r="83" spans="1:3" ht="15.5" x14ac:dyDescent="0.35">
      <c r="A83"/>
      <c r="B83"/>
      <c r="C83"/>
    </row>
    <row r="84" spans="1:3" ht="15.5" x14ac:dyDescent="0.35">
      <c r="A84"/>
      <c r="B84"/>
      <c r="C84"/>
    </row>
    <row r="85" spans="1:3" ht="15.5" x14ac:dyDescent="0.35">
      <c r="A85"/>
      <c r="B85"/>
      <c r="C85"/>
    </row>
    <row r="86" spans="1:3" ht="15.5" x14ac:dyDescent="0.35">
      <c r="A86"/>
      <c r="B86"/>
      <c r="C86"/>
    </row>
    <row r="87" spans="1:3" ht="15.5" x14ac:dyDescent="0.35">
      <c r="A87"/>
      <c r="B87"/>
      <c r="C87"/>
    </row>
    <row r="88" spans="1:3" ht="15.5" x14ac:dyDescent="0.35">
      <c r="A88"/>
      <c r="B88"/>
      <c r="C88"/>
    </row>
    <row r="89" spans="1:3" ht="15.5" x14ac:dyDescent="0.35">
      <c r="A89"/>
      <c r="B89"/>
      <c r="C89"/>
    </row>
    <row r="90" spans="1:3" ht="15.5" x14ac:dyDescent="0.35">
      <c r="A90"/>
      <c r="B90"/>
      <c r="C90"/>
    </row>
    <row r="91" spans="1:3" ht="15.5" x14ac:dyDescent="0.35">
      <c r="A91"/>
      <c r="B91"/>
      <c r="C91"/>
    </row>
    <row r="92" spans="1:3" ht="15.5" x14ac:dyDescent="0.35">
      <c r="A92"/>
      <c r="B92"/>
      <c r="C92"/>
    </row>
    <row r="93" spans="1:3" ht="15.5" x14ac:dyDescent="0.35">
      <c r="A93"/>
      <c r="B93"/>
      <c r="C93"/>
    </row>
    <row r="94" spans="1:3" ht="15.5" x14ac:dyDescent="0.35">
      <c r="A94"/>
      <c r="B94"/>
      <c r="C94"/>
    </row>
    <row r="95" spans="1:3" ht="15.5" x14ac:dyDescent="0.35">
      <c r="A95"/>
      <c r="B95"/>
      <c r="C95"/>
    </row>
    <row r="96" spans="1:3" ht="15.5" x14ac:dyDescent="0.35">
      <c r="A96"/>
      <c r="B96"/>
      <c r="C96"/>
    </row>
    <row r="97" spans="1:3" ht="15.5" x14ac:dyDescent="0.35">
      <c r="A97"/>
      <c r="B97"/>
      <c r="C97"/>
    </row>
    <row r="98" spans="1:3" ht="15.5" x14ac:dyDescent="0.35">
      <c r="A98"/>
      <c r="B98"/>
      <c r="C98"/>
    </row>
    <row r="99" spans="1:3" ht="15.5" x14ac:dyDescent="0.35">
      <c r="A99"/>
      <c r="B99"/>
      <c r="C99"/>
    </row>
    <row r="100" spans="1:3" ht="15.5" x14ac:dyDescent="0.35">
      <c r="A100"/>
      <c r="B100"/>
      <c r="C100"/>
    </row>
    <row r="101" spans="1:3" ht="15.5" x14ac:dyDescent="0.35">
      <c r="A101"/>
      <c r="B101"/>
      <c r="C101"/>
    </row>
    <row r="102" spans="1:3" ht="15.5" x14ac:dyDescent="0.35">
      <c r="A102"/>
      <c r="B102"/>
      <c r="C102"/>
    </row>
    <row r="103" spans="1:3" ht="15.5" x14ac:dyDescent="0.35">
      <c r="A103"/>
      <c r="B103"/>
      <c r="C103"/>
    </row>
    <row r="104" spans="1:3" ht="15.5" x14ac:dyDescent="0.35">
      <c r="A104"/>
      <c r="B104"/>
      <c r="C104"/>
    </row>
  </sheetData>
  <pageMargins left="0.55000000000000004" right="0.55000000000000004" top="0.55000000000000004" bottom="0.55000000000000004" header="0.3" footer="0.3"/>
  <pageSetup scale="56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A44AF-0803-43CF-AFF0-6DD9DEDA75B1}">
  <sheetPr>
    <pageSetUpPr fitToPage="1"/>
  </sheetPr>
  <dimension ref="A1:S104"/>
  <sheetViews>
    <sheetView zoomScaleNormal="100" workbookViewId="0">
      <selection activeCell="A2" sqref="A2"/>
    </sheetView>
  </sheetViews>
  <sheetFormatPr defaultColWidth="9.1796875" defaultRowHeight="15" x14ac:dyDescent="0.3"/>
  <cols>
    <col min="1" max="1" width="13.26953125" style="1" bestFit="1" customWidth="1"/>
    <col min="2" max="2" width="16.26953125" style="1" bestFit="1" customWidth="1"/>
    <col min="3" max="4" width="21.7265625" style="1" bestFit="1" customWidth="1"/>
    <col min="5" max="5" width="11.7265625" style="1" bestFit="1" customWidth="1"/>
    <col min="6" max="7" width="13.453125" style="1" bestFit="1" customWidth="1"/>
    <col min="8" max="8" width="20.54296875" style="1" bestFit="1" customWidth="1"/>
    <col min="9" max="10" width="15" style="1" bestFit="1" customWidth="1"/>
    <col min="11" max="11" width="31.453125" style="1" bestFit="1" customWidth="1"/>
    <col min="12" max="12" width="50.54296875" style="1" bestFit="1" customWidth="1"/>
    <col min="13" max="13" width="55.26953125" style="1" bestFit="1" customWidth="1"/>
    <col min="14" max="14" width="27.453125" style="1" bestFit="1" customWidth="1"/>
    <col min="15" max="15" width="46.453125" style="1" bestFit="1" customWidth="1"/>
    <col min="16" max="16" width="51.1796875" style="1" bestFit="1" customWidth="1"/>
    <col min="17" max="17" width="31.453125" style="1" bestFit="1" customWidth="1"/>
    <col min="18" max="18" width="50.54296875" style="1" bestFit="1" customWidth="1"/>
    <col min="19" max="19" width="55.26953125" style="1" bestFit="1" customWidth="1"/>
    <col min="20" max="20" width="18.54296875" style="1" bestFit="1" customWidth="1"/>
    <col min="21" max="21" width="11.26953125" style="1" bestFit="1" customWidth="1"/>
    <col min="22" max="16384" width="9.1796875" style="1"/>
  </cols>
  <sheetData>
    <row r="1" spans="1:19" ht="17.5" x14ac:dyDescent="0.35">
      <c r="A1" s="2" t="str">
        <f>Parameters!$A$122</f>
        <v>TABLE 4H PERSONS INJURED INDICATING SEAT BELT, HELMET, OR OTHER SAFETY EQUIPMENT USAGE BY AGE - 2021</v>
      </c>
    </row>
    <row r="3" spans="1:19" ht="64.5" customHeight="1" x14ac:dyDescent="0.35">
      <c r="A3" s="11" t="s">
        <v>158</v>
      </c>
      <c r="B3" s="18" t="s">
        <v>120</v>
      </c>
      <c r="C3" s="18" t="s">
        <v>121</v>
      </c>
      <c r="D3" s="18" t="s">
        <v>122</v>
      </c>
      <c r="E3" s="18" t="s">
        <v>123</v>
      </c>
      <c r="F3" s="18" t="s">
        <v>124</v>
      </c>
      <c r="G3" s="18" t="s">
        <v>125</v>
      </c>
      <c r="H3" s="18" t="s">
        <v>126</v>
      </c>
      <c r="I3" s="18" t="s">
        <v>127</v>
      </c>
      <c r="J3" s="18" t="s">
        <v>128</v>
      </c>
      <c r="K3"/>
      <c r="L3"/>
      <c r="M3"/>
      <c r="N3"/>
      <c r="O3"/>
      <c r="P3"/>
      <c r="Q3"/>
      <c r="R3"/>
      <c r="S3"/>
    </row>
    <row r="4" spans="1:19" ht="15.5" x14ac:dyDescent="0.35">
      <c r="A4" s="16" t="s">
        <v>129</v>
      </c>
      <c r="B4" s="7">
        <v>1353</v>
      </c>
      <c r="C4" s="7">
        <v>1213</v>
      </c>
      <c r="D4" s="7">
        <v>140</v>
      </c>
      <c r="E4" s="7">
        <v>20</v>
      </c>
      <c r="F4" s="7">
        <v>9</v>
      </c>
      <c r="G4" s="7">
        <v>11</v>
      </c>
      <c r="H4" s="7">
        <v>11</v>
      </c>
      <c r="I4" s="7">
        <v>7</v>
      </c>
      <c r="J4" s="7">
        <v>4</v>
      </c>
      <c r="K4"/>
      <c r="L4"/>
      <c r="M4"/>
      <c r="N4"/>
      <c r="O4"/>
      <c r="P4"/>
      <c r="Q4"/>
      <c r="R4"/>
      <c r="S4"/>
    </row>
    <row r="5" spans="1:19" ht="15.5" x14ac:dyDescent="0.35">
      <c r="A5" s="16" t="s">
        <v>130</v>
      </c>
      <c r="B5" s="7">
        <v>541</v>
      </c>
      <c r="C5" s="7">
        <v>478</v>
      </c>
      <c r="D5" s="7">
        <v>63</v>
      </c>
      <c r="E5" s="7">
        <v>5</v>
      </c>
      <c r="F5" s="7">
        <v>2</v>
      </c>
      <c r="G5" s="7">
        <v>3</v>
      </c>
      <c r="H5" s="7">
        <v>3</v>
      </c>
      <c r="I5" s="7">
        <v>2</v>
      </c>
      <c r="J5" s="7">
        <v>1</v>
      </c>
      <c r="K5"/>
      <c r="L5"/>
      <c r="M5"/>
      <c r="N5"/>
      <c r="O5"/>
      <c r="P5"/>
      <c r="Q5"/>
      <c r="R5"/>
      <c r="S5"/>
    </row>
    <row r="6" spans="1:19" ht="15.5" x14ac:dyDescent="0.35">
      <c r="A6" s="16" t="s">
        <v>62</v>
      </c>
      <c r="B6" s="7">
        <v>624</v>
      </c>
      <c r="C6" s="7">
        <v>554</v>
      </c>
      <c r="D6" s="7">
        <v>70</v>
      </c>
      <c r="E6" s="7">
        <v>14</v>
      </c>
      <c r="F6" s="7">
        <v>7</v>
      </c>
      <c r="G6" s="7">
        <v>7</v>
      </c>
      <c r="H6" s="7">
        <v>2</v>
      </c>
      <c r="I6" s="7">
        <v>1</v>
      </c>
      <c r="J6" s="7">
        <v>1</v>
      </c>
      <c r="K6"/>
      <c r="L6"/>
      <c r="M6"/>
      <c r="N6"/>
      <c r="O6"/>
      <c r="P6"/>
      <c r="Q6"/>
      <c r="R6"/>
      <c r="S6"/>
    </row>
    <row r="7" spans="1:19" ht="15.5" x14ac:dyDescent="0.35">
      <c r="A7" s="16" t="s">
        <v>63</v>
      </c>
      <c r="B7" s="7">
        <v>677</v>
      </c>
      <c r="C7" s="7">
        <v>605</v>
      </c>
      <c r="D7" s="7">
        <v>72</v>
      </c>
      <c r="E7" s="7">
        <v>13</v>
      </c>
      <c r="F7" s="7">
        <v>4</v>
      </c>
      <c r="G7" s="7">
        <v>9</v>
      </c>
      <c r="H7" s="7">
        <v>11</v>
      </c>
      <c r="I7" s="7">
        <v>7</v>
      </c>
      <c r="J7" s="7">
        <v>4</v>
      </c>
      <c r="K7"/>
      <c r="L7"/>
      <c r="M7"/>
      <c r="N7"/>
      <c r="O7"/>
      <c r="P7"/>
      <c r="Q7"/>
      <c r="R7"/>
      <c r="S7"/>
    </row>
    <row r="8" spans="1:19" ht="15.5" x14ac:dyDescent="0.35">
      <c r="A8" s="16" t="s">
        <v>64</v>
      </c>
      <c r="B8" s="7">
        <v>753</v>
      </c>
      <c r="C8" s="7">
        <v>686</v>
      </c>
      <c r="D8" s="7">
        <v>67</v>
      </c>
      <c r="E8" s="7">
        <v>14</v>
      </c>
      <c r="F8" s="7">
        <v>4</v>
      </c>
      <c r="G8" s="7">
        <v>10</v>
      </c>
      <c r="H8" s="7">
        <v>5</v>
      </c>
      <c r="I8" s="7">
        <v>1</v>
      </c>
      <c r="J8" s="7">
        <v>4</v>
      </c>
      <c r="K8"/>
      <c r="L8"/>
      <c r="M8"/>
      <c r="N8"/>
      <c r="O8"/>
      <c r="P8"/>
      <c r="Q8"/>
      <c r="R8"/>
      <c r="S8"/>
    </row>
    <row r="9" spans="1:19" ht="15.5" x14ac:dyDescent="0.35">
      <c r="A9" s="16" t="s">
        <v>65</v>
      </c>
      <c r="B9" s="7">
        <v>814</v>
      </c>
      <c r="C9" s="7">
        <v>760</v>
      </c>
      <c r="D9" s="7">
        <v>54</v>
      </c>
      <c r="E9" s="7">
        <v>25</v>
      </c>
      <c r="F9" s="7">
        <v>10</v>
      </c>
      <c r="G9" s="7">
        <v>15</v>
      </c>
      <c r="H9" s="7">
        <v>11</v>
      </c>
      <c r="I9" s="7">
        <v>7</v>
      </c>
      <c r="J9" s="7">
        <v>4</v>
      </c>
      <c r="K9"/>
      <c r="L9"/>
      <c r="M9"/>
      <c r="N9"/>
      <c r="O9"/>
      <c r="P9"/>
      <c r="Q9"/>
      <c r="R9"/>
      <c r="S9"/>
    </row>
    <row r="10" spans="1:19" ht="15.5" x14ac:dyDescent="0.35">
      <c r="A10" s="16" t="s">
        <v>66</v>
      </c>
      <c r="B10" s="7">
        <v>813</v>
      </c>
      <c r="C10" s="7">
        <v>774</v>
      </c>
      <c r="D10" s="7">
        <v>39</v>
      </c>
      <c r="E10" s="7">
        <v>37</v>
      </c>
      <c r="F10" s="7">
        <v>10</v>
      </c>
      <c r="G10" s="7">
        <v>27</v>
      </c>
      <c r="H10" s="7">
        <v>12</v>
      </c>
      <c r="I10" s="7">
        <v>5</v>
      </c>
      <c r="J10" s="7">
        <v>7</v>
      </c>
      <c r="K10"/>
      <c r="L10"/>
      <c r="M10"/>
      <c r="N10"/>
      <c r="O10"/>
      <c r="P10"/>
      <c r="Q10"/>
      <c r="R10"/>
      <c r="S10"/>
    </row>
    <row r="11" spans="1:19" ht="15.5" x14ac:dyDescent="0.35">
      <c r="A11" s="16" t="s">
        <v>67</v>
      </c>
      <c r="B11" s="7">
        <v>812</v>
      </c>
      <c r="C11" s="7">
        <v>774</v>
      </c>
      <c r="D11" s="7">
        <v>38</v>
      </c>
      <c r="E11" s="7">
        <v>43</v>
      </c>
      <c r="F11" s="7">
        <v>16</v>
      </c>
      <c r="G11" s="7">
        <v>27</v>
      </c>
      <c r="H11" s="7">
        <v>19</v>
      </c>
      <c r="I11" s="7">
        <v>10</v>
      </c>
      <c r="J11" s="7">
        <v>9</v>
      </c>
      <c r="K11"/>
      <c r="L11"/>
      <c r="M11"/>
      <c r="N11"/>
      <c r="O11"/>
      <c r="P11"/>
      <c r="Q11"/>
      <c r="R11"/>
      <c r="S11"/>
    </row>
    <row r="12" spans="1:19" ht="15.5" x14ac:dyDescent="0.35">
      <c r="A12" s="16" t="s">
        <v>68</v>
      </c>
      <c r="B12" s="7">
        <v>793</v>
      </c>
      <c r="C12" s="7">
        <v>770</v>
      </c>
      <c r="D12" s="7">
        <v>23</v>
      </c>
      <c r="E12" s="7">
        <v>77</v>
      </c>
      <c r="F12" s="7">
        <v>31</v>
      </c>
      <c r="G12" s="7">
        <v>46</v>
      </c>
      <c r="H12" s="7">
        <v>21</v>
      </c>
      <c r="I12" s="7">
        <v>10</v>
      </c>
      <c r="J12" s="7">
        <v>11</v>
      </c>
      <c r="K12"/>
      <c r="L12"/>
      <c r="M12"/>
      <c r="N12"/>
      <c r="O12"/>
      <c r="P12"/>
      <c r="Q12"/>
      <c r="R12"/>
      <c r="S12"/>
    </row>
    <row r="13" spans="1:19" ht="15.5" x14ac:dyDescent="0.35">
      <c r="A13" s="16" t="s">
        <v>69</v>
      </c>
      <c r="B13" s="7">
        <v>813</v>
      </c>
      <c r="C13" s="7">
        <v>778</v>
      </c>
      <c r="D13" s="7">
        <v>35</v>
      </c>
      <c r="E13" s="7">
        <v>132</v>
      </c>
      <c r="F13" s="7">
        <v>41</v>
      </c>
      <c r="G13" s="7">
        <v>91</v>
      </c>
      <c r="H13" s="7">
        <v>22</v>
      </c>
      <c r="I13" s="7">
        <v>12</v>
      </c>
      <c r="J13" s="7">
        <v>10</v>
      </c>
      <c r="K13"/>
      <c r="L13"/>
      <c r="M13"/>
      <c r="N13"/>
      <c r="O13"/>
      <c r="P13"/>
      <c r="Q13"/>
      <c r="R13"/>
      <c r="S13"/>
    </row>
    <row r="14" spans="1:19" ht="15.5" x14ac:dyDescent="0.35">
      <c r="A14" s="16" t="s">
        <v>70</v>
      </c>
      <c r="B14" s="7">
        <v>855</v>
      </c>
      <c r="C14" s="7">
        <v>808</v>
      </c>
      <c r="D14" s="7">
        <v>47</v>
      </c>
      <c r="E14" s="7">
        <v>193</v>
      </c>
      <c r="F14" s="7">
        <v>65</v>
      </c>
      <c r="G14" s="7">
        <v>128</v>
      </c>
      <c r="H14" s="7">
        <v>51</v>
      </c>
      <c r="I14" s="7">
        <v>26</v>
      </c>
      <c r="J14" s="7">
        <v>25</v>
      </c>
      <c r="K14"/>
      <c r="L14"/>
      <c r="M14"/>
      <c r="N14"/>
      <c r="O14"/>
      <c r="P14"/>
      <c r="Q14"/>
      <c r="R14"/>
      <c r="S14"/>
    </row>
    <row r="15" spans="1:19" ht="15.5" x14ac:dyDescent="0.35">
      <c r="A15" s="16" t="s">
        <v>71</v>
      </c>
      <c r="B15" s="7">
        <v>1040</v>
      </c>
      <c r="C15" s="7">
        <v>983</v>
      </c>
      <c r="D15" s="7">
        <v>57</v>
      </c>
      <c r="E15" s="7">
        <v>241</v>
      </c>
      <c r="F15" s="7">
        <v>62</v>
      </c>
      <c r="G15" s="7">
        <v>179</v>
      </c>
      <c r="H15" s="7">
        <v>42</v>
      </c>
      <c r="I15" s="7">
        <v>16</v>
      </c>
      <c r="J15" s="7">
        <v>26</v>
      </c>
      <c r="K15"/>
      <c r="L15"/>
      <c r="M15"/>
      <c r="N15"/>
      <c r="O15"/>
      <c r="P15"/>
      <c r="Q15"/>
      <c r="R15"/>
      <c r="S15"/>
    </row>
    <row r="16" spans="1:19" ht="15.5" x14ac:dyDescent="0.35">
      <c r="A16" s="16" t="s">
        <v>72</v>
      </c>
      <c r="B16" s="7">
        <v>1138</v>
      </c>
      <c r="C16" s="7">
        <v>1070</v>
      </c>
      <c r="D16" s="7">
        <v>68</v>
      </c>
      <c r="E16" s="7">
        <v>205</v>
      </c>
      <c r="F16" s="7">
        <v>49</v>
      </c>
      <c r="G16" s="7">
        <v>156</v>
      </c>
      <c r="H16" s="7">
        <v>57</v>
      </c>
      <c r="I16" s="7">
        <v>28</v>
      </c>
      <c r="J16" s="7">
        <v>29</v>
      </c>
      <c r="K16"/>
      <c r="L16"/>
      <c r="M16"/>
      <c r="N16"/>
      <c r="O16"/>
      <c r="P16"/>
      <c r="Q16"/>
      <c r="R16"/>
      <c r="S16"/>
    </row>
    <row r="17" spans="1:19" ht="15.5" x14ac:dyDescent="0.35">
      <c r="A17" s="16" t="s">
        <v>73</v>
      </c>
      <c r="B17" s="7">
        <v>1950</v>
      </c>
      <c r="C17" s="7">
        <v>1845</v>
      </c>
      <c r="D17" s="7">
        <v>105</v>
      </c>
      <c r="E17" s="7">
        <v>184</v>
      </c>
      <c r="F17" s="7">
        <v>40</v>
      </c>
      <c r="G17" s="7">
        <v>144</v>
      </c>
      <c r="H17" s="7">
        <v>70</v>
      </c>
      <c r="I17" s="7">
        <v>34</v>
      </c>
      <c r="J17" s="7">
        <v>36</v>
      </c>
      <c r="K17"/>
      <c r="L17"/>
      <c r="M17"/>
      <c r="N17"/>
      <c r="O17"/>
      <c r="P17"/>
      <c r="Q17"/>
      <c r="R17"/>
      <c r="S17"/>
    </row>
    <row r="18" spans="1:19" ht="15.5" x14ac:dyDescent="0.35">
      <c r="A18" s="16" t="s">
        <v>74</v>
      </c>
      <c r="B18" s="7">
        <v>2867</v>
      </c>
      <c r="C18" s="7">
        <v>2735</v>
      </c>
      <c r="D18" s="7">
        <v>132</v>
      </c>
      <c r="E18" s="7">
        <v>184</v>
      </c>
      <c r="F18" s="7">
        <v>37</v>
      </c>
      <c r="G18" s="7">
        <v>147</v>
      </c>
      <c r="H18" s="7">
        <v>88</v>
      </c>
      <c r="I18" s="7">
        <v>53</v>
      </c>
      <c r="J18" s="7">
        <v>35</v>
      </c>
      <c r="K18"/>
      <c r="L18"/>
      <c r="M18"/>
      <c r="N18"/>
      <c r="O18"/>
      <c r="P18"/>
      <c r="Q18"/>
      <c r="R18"/>
      <c r="S18"/>
    </row>
    <row r="19" spans="1:19" ht="15.5" x14ac:dyDescent="0.35">
      <c r="A19" s="16" t="s">
        <v>75</v>
      </c>
      <c r="B19" s="7">
        <v>4387</v>
      </c>
      <c r="C19" s="7">
        <v>4212</v>
      </c>
      <c r="D19" s="7">
        <v>175</v>
      </c>
      <c r="E19" s="7">
        <v>124</v>
      </c>
      <c r="F19" s="7">
        <v>17</v>
      </c>
      <c r="G19" s="7">
        <v>107</v>
      </c>
      <c r="H19" s="7">
        <v>106</v>
      </c>
      <c r="I19" s="7">
        <v>70</v>
      </c>
      <c r="J19" s="7">
        <v>36</v>
      </c>
      <c r="K19"/>
      <c r="L19"/>
      <c r="M19"/>
      <c r="N19"/>
      <c r="O19"/>
      <c r="P19"/>
      <c r="Q19"/>
      <c r="R19"/>
      <c r="S19"/>
    </row>
    <row r="20" spans="1:19" ht="15.5" x14ac:dyDescent="0.35">
      <c r="A20" s="16" t="s">
        <v>76</v>
      </c>
      <c r="B20" s="7">
        <v>5280</v>
      </c>
      <c r="C20" s="7">
        <v>5072</v>
      </c>
      <c r="D20" s="7">
        <v>208</v>
      </c>
      <c r="E20" s="7">
        <v>116</v>
      </c>
      <c r="F20" s="7">
        <v>18</v>
      </c>
      <c r="G20" s="7">
        <v>98</v>
      </c>
      <c r="H20" s="7">
        <v>203</v>
      </c>
      <c r="I20" s="7">
        <v>147</v>
      </c>
      <c r="J20" s="7">
        <v>56</v>
      </c>
      <c r="K20"/>
      <c r="L20"/>
      <c r="M20"/>
      <c r="N20"/>
      <c r="O20"/>
      <c r="P20"/>
      <c r="Q20"/>
      <c r="R20"/>
      <c r="S20"/>
    </row>
    <row r="21" spans="1:19" ht="15.5" x14ac:dyDescent="0.35">
      <c r="A21" s="16" t="s">
        <v>77</v>
      </c>
      <c r="B21" s="7">
        <v>5539</v>
      </c>
      <c r="C21" s="7">
        <v>5312</v>
      </c>
      <c r="D21" s="7">
        <v>227</v>
      </c>
      <c r="E21" s="7">
        <v>96</v>
      </c>
      <c r="F21" s="7">
        <v>14</v>
      </c>
      <c r="G21" s="7">
        <v>82</v>
      </c>
      <c r="H21" s="7">
        <v>239</v>
      </c>
      <c r="I21" s="7">
        <v>196</v>
      </c>
      <c r="J21" s="7">
        <v>43</v>
      </c>
      <c r="K21"/>
      <c r="L21"/>
      <c r="M21"/>
      <c r="N21"/>
      <c r="O21"/>
      <c r="P21"/>
      <c r="Q21"/>
      <c r="R21"/>
      <c r="S21"/>
    </row>
    <row r="22" spans="1:19" ht="15.5" x14ac:dyDescent="0.35">
      <c r="A22" s="16" t="s">
        <v>78</v>
      </c>
      <c r="B22" s="7">
        <v>5368</v>
      </c>
      <c r="C22" s="7">
        <v>5171</v>
      </c>
      <c r="D22" s="7">
        <v>197</v>
      </c>
      <c r="E22" s="7">
        <v>71</v>
      </c>
      <c r="F22" s="7">
        <v>12</v>
      </c>
      <c r="G22" s="7">
        <v>59</v>
      </c>
      <c r="H22" s="7">
        <v>301</v>
      </c>
      <c r="I22" s="7">
        <v>241</v>
      </c>
      <c r="J22" s="7">
        <v>60</v>
      </c>
      <c r="K22"/>
      <c r="L22"/>
      <c r="M22"/>
      <c r="N22"/>
      <c r="O22"/>
      <c r="P22"/>
      <c r="Q22"/>
      <c r="R22"/>
      <c r="S22"/>
    </row>
    <row r="23" spans="1:19" ht="15.5" x14ac:dyDescent="0.35">
      <c r="A23" s="16" t="s">
        <v>79</v>
      </c>
      <c r="B23" s="7">
        <v>5274</v>
      </c>
      <c r="C23" s="7">
        <v>5063</v>
      </c>
      <c r="D23" s="7">
        <v>211</v>
      </c>
      <c r="E23" s="7">
        <v>104</v>
      </c>
      <c r="F23" s="7">
        <v>16</v>
      </c>
      <c r="G23" s="7">
        <v>88</v>
      </c>
      <c r="H23" s="7">
        <v>316</v>
      </c>
      <c r="I23" s="7">
        <v>249</v>
      </c>
      <c r="J23" s="7">
        <v>67</v>
      </c>
      <c r="K23"/>
      <c r="L23"/>
      <c r="M23"/>
      <c r="N23"/>
      <c r="O23"/>
      <c r="P23"/>
      <c r="Q23"/>
      <c r="R23"/>
      <c r="S23"/>
    </row>
    <row r="24" spans="1:19" ht="15.5" x14ac:dyDescent="0.35">
      <c r="A24" s="16" t="s">
        <v>80</v>
      </c>
      <c r="B24" s="7">
        <v>5103</v>
      </c>
      <c r="C24" s="7">
        <v>4901</v>
      </c>
      <c r="D24" s="7">
        <v>202</v>
      </c>
      <c r="E24" s="7">
        <v>98</v>
      </c>
      <c r="F24" s="7">
        <v>25</v>
      </c>
      <c r="G24" s="7">
        <v>73</v>
      </c>
      <c r="H24" s="7">
        <v>319</v>
      </c>
      <c r="I24" s="7">
        <v>246</v>
      </c>
      <c r="J24" s="7">
        <v>73</v>
      </c>
      <c r="K24"/>
      <c r="L24"/>
      <c r="M24"/>
      <c r="N24"/>
      <c r="O24"/>
      <c r="P24"/>
      <c r="Q24"/>
      <c r="R24"/>
      <c r="S24"/>
    </row>
    <row r="25" spans="1:19" ht="15.5" x14ac:dyDescent="0.35">
      <c r="A25" s="16" t="s">
        <v>81</v>
      </c>
      <c r="B25" s="7">
        <v>4928</v>
      </c>
      <c r="C25" s="7">
        <v>4746</v>
      </c>
      <c r="D25" s="7">
        <v>182</v>
      </c>
      <c r="E25" s="7">
        <v>113</v>
      </c>
      <c r="F25" s="7">
        <v>21</v>
      </c>
      <c r="G25" s="7">
        <v>92</v>
      </c>
      <c r="H25" s="7">
        <v>320</v>
      </c>
      <c r="I25" s="7">
        <v>261</v>
      </c>
      <c r="J25" s="7">
        <v>59</v>
      </c>
      <c r="K25"/>
      <c r="L25"/>
      <c r="M25"/>
      <c r="N25"/>
      <c r="O25"/>
      <c r="P25"/>
      <c r="Q25"/>
      <c r="R25"/>
      <c r="S25"/>
    </row>
    <row r="26" spans="1:19" ht="15.5" x14ac:dyDescent="0.35">
      <c r="A26" s="16" t="s">
        <v>82</v>
      </c>
      <c r="B26" s="7">
        <v>4939</v>
      </c>
      <c r="C26" s="7">
        <v>4736</v>
      </c>
      <c r="D26" s="7">
        <v>203</v>
      </c>
      <c r="E26" s="7">
        <v>121</v>
      </c>
      <c r="F26" s="7">
        <v>30</v>
      </c>
      <c r="G26" s="7">
        <v>91</v>
      </c>
      <c r="H26" s="7">
        <v>387</v>
      </c>
      <c r="I26" s="7">
        <v>329</v>
      </c>
      <c r="J26" s="7">
        <v>58</v>
      </c>
      <c r="K26"/>
      <c r="L26"/>
      <c r="M26"/>
      <c r="N26"/>
      <c r="O26"/>
      <c r="P26"/>
      <c r="Q26"/>
      <c r="R26"/>
      <c r="S26"/>
    </row>
    <row r="27" spans="1:19" ht="15.5" x14ac:dyDescent="0.35">
      <c r="A27" s="16" t="s">
        <v>83</v>
      </c>
      <c r="B27" s="7">
        <v>4772</v>
      </c>
      <c r="C27" s="7">
        <v>4575</v>
      </c>
      <c r="D27" s="7">
        <v>197</v>
      </c>
      <c r="E27" s="7">
        <v>138</v>
      </c>
      <c r="F27" s="7">
        <v>36</v>
      </c>
      <c r="G27" s="7">
        <v>102</v>
      </c>
      <c r="H27" s="7">
        <v>357</v>
      </c>
      <c r="I27" s="7">
        <v>290</v>
      </c>
      <c r="J27" s="7">
        <v>67</v>
      </c>
      <c r="K27"/>
      <c r="L27"/>
      <c r="M27"/>
      <c r="N27"/>
      <c r="O27"/>
      <c r="P27"/>
      <c r="Q27"/>
      <c r="R27"/>
      <c r="S27"/>
    </row>
    <row r="28" spans="1:19" ht="15.5" x14ac:dyDescent="0.35">
      <c r="A28" s="16" t="s">
        <v>84</v>
      </c>
      <c r="B28" s="7">
        <v>4655</v>
      </c>
      <c r="C28" s="7">
        <v>4472</v>
      </c>
      <c r="D28" s="7">
        <v>183</v>
      </c>
      <c r="E28" s="7">
        <v>118</v>
      </c>
      <c r="F28" s="7">
        <v>21</v>
      </c>
      <c r="G28" s="7">
        <v>97</v>
      </c>
      <c r="H28" s="7">
        <v>363</v>
      </c>
      <c r="I28" s="7">
        <v>297</v>
      </c>
      <c r="J28" s="7">
        <v>66</v>
      </c>
      <c r="K28"/>
      <c r="L28"/>
      <c r="M28"/>
      <c r="N28"/>
      <c r="O28"/>
      <c r="P28"/>
      <c r="Q28"/>
      <c r="R28"/>
      <c r="S28"/>
    </row>
    <row r="29" spans="1:19" ht="15.5" x14ac:dyDescent="0.35">
      <c r="A29" s="16" t="s">
        <v>85</v>
      </c>
      <c r="B29" s="7">
        <v>4613</v>
      </c>
      <c r="C29" s="7">
        <v>4421</v>
      </c>
      <c r="D29" s="7">
        <v>192</v>
      </c>
      <c r="E29" s="7">
        <v>135</v>
      </c>
      <c r="F29" s="7">
        <v>28</v>
      </c>
      <c r="G29" s="7">
        <v>107</v>
      </c>
      <c r="H29" s="7">
        <v>372</v>
      </c>
      <c r="I29" s="7">
        <v>303</v>
      </c>
      <c r="J29" s="7">
        <v>69</v>
      </c>
      <c r="K29"/>
      <c r="L29"/>
      <c r="M29"/>
      <c r="N29"/>
      <c r="O29"/>
      <c r="P29"/>
      <c r="Q29"/>
      <c r="R29"/>
      <c r="S29"/>
    </row>
    <row r="30" spans="1:19" ht="15.5" x14ac:dyDescent="0.35">
      <c r="A30" s="16" t="s">
        <v>86</v>
      </c>
      <c r="B30" s="7">
        <v>4488</v>
      </c>
      <c r="C30" s="7">
        <v>4303</v>
      </c>
      <c r="D30" s="7">
        <v>185</v>
      </c>
      <c r="E30" s="7">
        <v>135</v>
      </c>
      <c r="F30" s="7">
        <v>25</v>
      </c>
      <c r="G30" s="7">
        <v>110</v>
      </c>
      <c r="H30" s="7">
        <v>376</v>
      </c>
      <c r="I30" s="7">
        <v>319</v>
      </c>
      <c r="J30" s="7">
        <v>57</v>
      </c>
      <c r="K30"/>
      <c r="L30"/>
      <c r="M30"/>
      <c r="N30"/>
      <c r="O30"/>
      <c r="P30"/>
      <c r="Q30"/>
      <c r="R30"/>
      <c r="S30"/>
    </row>
    <row r="31" spans="1:19" ht="15.5" x14ac:dyDescent="0.35">
      <c r="A31" s="16" t="s">
        <v>87</v>
      </c>
      <c r="B31" s="7">
        <v>4410</v>
      </c>
      <c r="C31" s="7">
        <v>4237</v>
      </c>
      <c r="D31" s="7">
        <v>173</v>
      </c>
      <c r="E31" s="7">
        <v>154</v>
      </c>
      <c r="F31" s="7">
        <v>33</v>
      </c>
      <c r="G31" s="7">
        <v>121</v>
      </c>
      <c r="H31" s="7">
        <v>354</v>
      </c>
      <c r="I31" s="7">
        <v>285</v>
      </c>
      <c r="J31" s="7">
        <v>69</v>
      </c>
      <c r="K31"/>
      <c r="L31"/>
      <c r="M31"/>
      <c r="N31"/>
      <c r="O31"/>
      <c r="P31"/>
      <c r="Q31"/>
      <c r="R31"/>
      <c r="S31"/>
    </row>
    <row r="32" spans="1:19" ht="15.5" x14ac:dyDescent="0.35">
      <c r="A32" s="16" t="s">
        <v>88</v>
      </c>
      <c r="B32" s="7">
        <v>4160</v>
      </c>
      <c r="C32" s="7">
        <v>4003</v>
      </c>
      <c r="D32" s="7">
        <v>157</v>
      </c>
      <c r="E32" s="7">
        <v>130</v>
      </c>
      <c r="F32" s="7">
        <v>26</v>
      </c>
      <c r="G32" s="7">
        <v>104</v>
      </c>
      <c r="H32" s="7">
        <v>324</v>
      </c>
      <c r="I32" s="7">
        <v>271</v>
      </c>
      <c r="J32" s="7">
        <v>53</v>
      </c>
      <c r="K32"/>
      <c r="L32"/>
      <c r="M32"/>
      <c r="N32"/>
      <c r="O32"/>
      <c r="P32"/>
      <c r="Q32"/>
      <c r="R32"/>
      <c r="S32"/>
    </row>
    <row r="33" spans="1:19" ht="15.5" x14ac:dyDescent="0.35">
      <c r="A33" s="16" t="s">
        <v>89</v>
      </c>
      <c r="B33" s="7">
        <v>3894</v>
      </c>
      <c r="C33" s="7">
        <v>3731</v>
      </c>
      <c r="D33" s="7">
        <v>163</v>
      </c>
      <c r="E33" s="7">
        <v>127</v>
      </c>
      <c r="F33" s="7">
        <v>25</v>
      </c>
      <c r="G33" s="7">
        <v>102</v>
      </c>
      <c r="H33" s="7">
        <v>314</v>
      </c>
      <c r="I33" s="7">
        <v>256</v>
      </c>
      <c r="J33" s="7">
        <v>58</v>
      </c>
      <c r="K33"/>
      <c r="L33"/>
      <c r="M33"/>
      <c r="N33"/>
      <c r="O33"/>
      <c r="P33"/>
      <c r="Q33"/>
      <c r="R33"/>
      <c r="S33"/>
    </row>
    <row r="34" spans="1:19" ht="15.5" x14ac:dyDescent="0.35">
      <c r="A34" s="16" t="s">
        <v>90</v>
      </c>
      <c r="B34" s="7">
        <v>3706</v>
      </c>
      <c r="C34" s="7">
        <v>3585</v>
      </c>
      <c r="D34" s="7">
        <v>121</v>
      </c>
      <c r="E34" s="7">
        <v>117</v>
      </c>
      <c r="F34" s="7">
        <v>26</v>
      </c>
      <c r="G34" s="7">
        <v>91</v>
      </c>
      <c r="H34" s="7">
        <v>285</v>
      </c>
      <c r="I34" s="7">
        <v>227</v>
      </c>
      <c r="J34" s="7">
        <v>58</v>
      </c>
      <c r="K34"/>
      <c r="L34"/>
      <c r="M34"/>
      <c r="N34"/>
      <c r="O34"/>
      <c r="P34"/>
      <c r="Q34"/>
      <c r="R34"/>
      <c r="S34"/>
    </row>
    <row r="35" spans="1:19" ht="15.5" x14ac:dyDescent="0.35">
      <c r="A35" s="16" t="s">
        <v>91</v>
      </c>
      <c r="B35" s="7">
        <v>3579</v>
      </c>
      <c r="C35" s="7">
        <v>3445</v>
      </c>
      <c r="D35" s="7">
        <v>134</v>
      </c>
      <c r="E35" s="7">
        <v>119</v>
      </c>
      <c r="F35" s="7">
        <v>22</v>
      </c>
      <c r="G35" s="7">
        <v>97</v>
      </c>
      <c r="H35" s="7">
        <v>292</v>
      </c>
      <c r="I35" s="7">
        <v>235</v>
      </c>
      <c r="J35" s="7">
        <v>57</v>
      </c>
      <c r="K35"/>
      <c r="L35"/>
      <c r="M35"/>
      <c r="N35"/>
      <c r="O35"/>
      <c r="P35"/>
      <c r="Q35"/>
      <c r="R35"/>
      <c r="S35"/>
    </row>
    <row r="36" spans="1:19" ht="15.5" x14ac:dyDescent="0.35">
      <c r="A36" s="16" t="s">
        <v>92</v>
      </c>
      <c r="B36" s="7">
        <v>3379</v>
      </c>
      <c r="C36" s="7">
        <v>3238</v>
      </c>
      <c r="D36" s="7">
        <v>141</v>
      </c>
      <c r="E36" s="7">
        <v>132</v>
      </c>
      <c r="F36" s="7">
        <v>34</v>
      </c>
      <c r="G36" s="7">
        <v>98</v>
      </c>
      <c r="H36" s="7">
        <v>296</v>
      </c>
      <c r="I36" s="7">
        <v>236</v>
      </c>
      <c r="J36" s="7">
        <v>60</v>
      </c>
      <c r="K36"/>
      <c r="L36"/>
      <c r="M36"/>
      <c r="N36"/>
      <c r="O36"/>
      <c r="P36"/>
      <c r="Q36"/>
      <c r="R36"/>
      <c r="S36"/>
    </row>
    <row r="37" spans="1:19" ht="15.5" x14ac:dyDescent="0.35">
      <c r="A37" s="16" t="s">
        <v>93</v>
      </c>
      <c r="B37" s="7">
        <v>3169</v>
      </c>
      <c r="C37" s="7">
        <v>3035</v>
      </c>
      <c r="D37" s="7">
        <v>134</v>
      </c>
      <c r="E37" s="7">
        <v>114</v>
      </c>
      <c r="F37" s="7">
        <v>24</v>
      </c>
      <c r="G37" s="7">
        <v>90</v>
      </c>
      <c r="H37" s="7">
        <v>279</v>
      </c>
      <c r="I37" s="7">
        <v>240</v>
      </c>
      <c r="J37" s="7">
        <v>39</v>
      </c>
      <c r="K37"/>
      <c r="L37"/>
      <c r="M37"/>
      <c r="N37"/>
      <c r="O37"/>
      <c r="P37"/>
      <c r="Q37"/>
      <c r="R37"/>
      <c r="S37"/>
    </row>
    <row r="38" spans="1:19" ht="15.5" x14ac:dyDescent="0.35">
      <c r="A38" s="16" t="s">
        <v>94</v>
      </c>
      <c r="B38" s="7">
        <v>3219</v>
      </c>
      <c r="C38" s="7">
        <v>3092</v>
      </c>
      <c r="D38" s="7">
        <v>127</v>
      </c>
      <c r="E38" s="7">
        <v>114</v>
      </c>
      <c r="F38" s="7">
        <v>22</v>
      </c>
      <c r="G38" s="7">
        <v>92</v>
      </c>
      <c r="H38" s="7">
        <v>245</v>
      </c>
      <c r="I38" s="7">
        <v>203</v>
      </c>
      <c r="J38" s="7">
        <v>42</v>
      </c>
      <c r="K38"/>
      <c r="L38"/>
      <c r="M38"/>
      <c r="N38"/>
      <c r="O38"/>
      <c r="P38"/>
      <c r="Q38"/>
      <c r="R38"/>
      <c r="S38"/>
    </row>
    <row r="39" spans="1:19" ht="15.5" x14ac:dyDescent="0.35">
      <c r="A39" s="16" t="s">
        <v>95</v>
      </c>
      <c r="B39" s="7">
        <v>2992</v>
      </c>
      <c r="C39" s="7">
        <v>2897</v>
      </c>
      <c r="D39" s="7">
        <v>95</v>
      </c>
      <c r="E39" s="7">
        <v>108</v>
      </c>
      <c r="F39" s="7">
        <v>31</v>
      </c>
      <c r="G39" s="7">
        <v>77</v>
      </c>
      <c r="H39" s="7">
        <v>245</v>
      </c>
      <c r="I39" s="7">
        <v>210</v>
      </c>
      <c r="J39" s="7">
        <v>35</v>
      </c>
      <c r="K39"/>
      <c r="L39"/>
      <c r="M39"/>
      <c r="N39"/>
      <c r="O39"/>
      <c r="P39"/>
      <c r="Q39"/>
      <c r="R39"/>
      <c r="S39"/>
    </row>
    <row r="40" spans="1:19" ht="15.5" x14ac:dyDescent="0.35">
      <c r="A40" s="16" t="s">
        <v>96</v>
      </c>
      <c r="B40" s="7">
        <v>3083</v>
      </c>
      <c r="C40" s="7">
        <v>2950</v>
      </c>
      <c r="D40" s="7">
        <v>133</v>
      </c>
      <c r="E40" s="7">
        <v>107</v>
      </c>
      <c r="F40" s="7">
        <v>25</v>
      </c>
      <c r="G40" s="7">
        <v>82</v>
      </c>
      <c r="H40" s="7">
        <v>212</v>
      </c>
      <c r="I40" s="7">
        <v>168</v>
      </c>
      <c r="J40" s="7">
        <v>44</v>
      </c>
      <c r="K40"/>
      <c r="L40"/>
      <c r="M40"/>
      <c r="N40"/>
      <c r="O40"/>
      <c r="P40"/>
      <c r="Q40"/>
      <c r="R40"/>
      <c r="S40"/>
    </row>
    <row r="41" spans="1:19" ht="15.5" x14ac:dyDescent="0.35">
      <c r="A41" s="16" t="s">
        <v>97</v>
      </c>
      <c r="B41" s="7">
        <v>3031</v>
      </c>
      <c r="C41" s="7">
        <v>2927</v>
      </c>
      <c r="D41" s="7">
        <v>104</v>
      </c>
      <c r="E41" s="7">
        <v>109</v>
      </c>
      <c r="F41" s="7">
        <v>24</v>
      </c>
      <c r="G41" s="7">
        <v>85</v>
      </c>
      <c r="H41" s="7">
        <v>240</v>
      </c>
      <c r="I41" s="7">
        <v>189</v>
      </c>
      <c r="J41" s="7">
        <v>51</v>
      </c>
      <c r="K41"/>
      <c r="L41"/>
      <c r="M41"/>
      <c r="N41"/>
      <c r="O41"/>
      <c r="P41"/>
      <c r="Q41"/>
      <c r="R41"/>
      <c r="S41"/>
    </row>
    <row r="42" spans="1:19" ht="15.5" x14ac:dyDescent="0.35">
      <c r="A42" s="16" t="s">
        <v>98</v>
      </c>
      <c r="B42" s="7">
        <v>2927</v>
      </c>
      <c r="C42" s="7">
        <v>2832</v>
      </c>
      <c r="D42" s="7">
        <v>95</v>
      </c>
      <c r="E42" s="7">
        <v>104</v>
      </c>
      <c r="F42" s="7">
        <v>25</v>
      </c>
      <c r="G42" s="7">
        <v>79</v>
      </c>
      <c r="H42" s="7">
        <v>218</v>
      </c>
      <c r="I42" s="7">
        <v>173</v>
      </c>
      <c r="J42" s="7">
        <v>45</v>
      </c>
      <c r="K42"/>
      <c r="L42"/>
      <c r="M42"/>
      <c r="N42"/>
      <c r="O42"/>
      <c r="P42"/>
      <c r="Q42"/>
      <c r="R42"/>
      <c r="S42"/>
    </row>
    <row r="43" spans="1:19" ht="15.5" x14ac:dyDescent="0.35">
      <c r="A43" s="16" t="s">
        <v>99</v>
      </c>
      <c r="B43" s="7">
        <v>2785</v>
      </c>
      <c r="C43" s="7">
        <v>2688</v>
      </c>
      <c r="D43" s="7">
        <v>97</v>
      </c>
      <c r="E43" s="7">
        <v>101</v>
      </c>
      <c r="F43" s="7">
        <v>25</v>
      </c>
      <c r="G43" s="7">
        <v>76</v>
      </c>
      <c r="H43" s="7">
        <v>204</v>
      </c>
      <c r="I43" s="7">
        <v>171</v>
      </c>
      <c r="J43" s="7">
        <v>33</v>
      </c>
      <c r="K43"/>
      <c r="L43"/>
      <c r="M43"/>
      <c r="N43"/>
      <c r="O43"/>
      <c r="P43"/>
      <c r="Q43"/>
      <c r="R43"/>
      <c r="S43"/>
    </row>
    <row r="44" spans="1:19" ht="15.5" x14ac:dyDescent="0.35">
      <c r="A44" s="16" t="s">
        <v>100</v>
      </c>
      <c r="B44" s="7">
        <v>2638</v>
      </c>
      <c r="C44" s="7">
        <v>2551</v>
      </c>
      <c r="D44" s="7">
        <v>87</v>
      </c>
      <c r="E44" s="7">
        <v>94</v>
      </c>
      <c r="F44" s="7">
        <v>23</v>
      </c>
      <c r="G44" s="7">
        <v>71</v>
      </c>
      <c r="H44" s="7">
        <v>183</v>
      </c>
      <c r="I44" s="7">
        <v>160</v>
      </c>
      <c r="J44" s="7">
        <v>23</v>
      </c>
      <c r="K44"/>
      <c r="L44"/>
      <c r="M44"/>
      <c r="N44"/>
      <c r="O44"/>
      <c r="P44"/>
      <c r="Q44"/>
      <c r="R44"/>
      <c r="S44"/>
    </row>
    <row r="45" spans="1:19" ht="15.5" x14ac:dyDescent="0.35">
      <c r="A45" s="16" t="s">
        <v>101</v>
      </c>
      <c r="B45" s="7">
        <v>2584</v>
      </c>
      <c r="C45" s="7">
        <v>2495</v>
      </c>
      <c r="D45" s="7">
        <v>89</v>
      </c>
      <c r="E45" s="7">
        <v>99</v>
      </c>
      <c r="F45" s="7">
        <v>21</v>
      </c>
      <c r="G45" s="7">
        <v>78</v>
      </c>
      <c r="H45" s="7">
        <v>167</v>
      </c>
      <c r="I45" s="7">
        <v>136</v>
      </c>
      <c r="J45" s="7">
        <v>31</v>
      </c>
      <c r="K45"/>
      <c r="L45"/>
      <c r="M45"/>
      <c r="N45"/>
      <c r="O45"/>
      <c r="P45"/>
      <c r="Q45"/>
      <c r="R45"/>
      <c r="S45"/>
    </row>
    <row r="46" spans="1:19" ht="15.5" x14ac:dyDescent="0.35">
      <c r="A46" s="16" t="s">
        <v>102</v>
      </c>
      <c r="B46" s="7">
        <v>2478</v>
      </c>
      <c r="C46" s="7">
        <v>2384</v>
      </c>
      <c r="D46" s="7">
        <v>94</v>
      </c>
      <c r="E46" s="7">
        <v>95</v>
      </c>
      <c r="F46" s="7">
        <v>23</v>
      </c>
      <c r="G46" s="7">
        <v>72</v>
      </c>
      <c r="H46" s="7">
        <v>149</v>
      </c>
      <c r="I46" s="7">
        <v>131</v>
      </c>
      <c r="J46" s="7">
        <v>18</v>
      </c>
      <c r="K46"/>
      <c r="L46"/>
      <c r="M46"/>
      <c r="N46"/>
      <c r="O46"/>
      <c r="P46"/>
      <c r="Q46"/>
      <c r="R46"/>
      <c r="S46"/>
    </row>
    <row r="47" spans="1:19" ht="15.5" x14ac:dyDescent="0.35">
      <c r="A47" s="16" t="s">
        <v>103</v>
      </c>
      <c r="B47" s="7">
        <v>2386</v>
      </c>
      <c r="C47" s="7">
        <v>2290</v>
      </c>
      <c r="D47" s="7">
        <v>96</v>
      </c>
      <c r="E47" s="7">
        <v>104</v>
      </c>
      <c r="F47" s="7">
        <v>33</v>
      </c>
      <c r="G47" s="7">
        <v>71</v>
      </c>
      <c r="H47" s="7">
        <v>155</v>
      </c>
      <c r="I47" s="7">
        <v>130</v>
      </c>
      <c r="J47" s="7">
        <v>25</v>
      </c>
      <c r="K47"/>
      <c r="L47"/>
      <c r="M47"/>
      <c r="N47"/>
      <c r="O47"/>
      <c r="P47"/>
      <c r="Q47"/>
      <c r="R47"/>
      <c r="S47"/>
    </row>
    <row r="48" spans="1:19" ht="15.5" x14ac:dyDescent="0.35">
      <c r="A48" s="16" t="s">
        <v>104</v>
      </c>
      <c r="B48" s="7">
        <v>2321</v>
      </c>
      <c r="C48" s="7">
        <v>2246</v>
      </c>
      <c r="D48" s="7">
        <v>75</v>
      </c>
      <c r="E48" s="7">
        <v>107</v>
      </c>
      <c r="F48" s="7">
        <v>37</v>
      </c>
      <c r="G48" s="7">
        <v>70</v>
      </c>
      <c r="H48" s="7">
        <v>155</v>
      </c>
      <c r="I48" s="7">
        <v>126</v>
      </c>
      <c r="J48" s="7">
        <v>29</v>
      </c>
      <c r="K48"/>
      <c r="L48"/>
      <c r="M48"/>
      <c r="N48"/>
      <c r="O48"/>
      <c r="P48"/>
      <c r="Q48"/>
      <c r="R48"/>
      <c r="S48"/>
    </row>
    <row r="49" spans="1:19" ht="15.5" x14ac:dyDescent="0.35">
      <c r="A49" s="16" t="s">
        <v>105</v>
      </c>
      <c r="B49" s="7">
        <v>2342</v>
      </c>
      <c r="C49" s="7">
        <v>2262</v>
      </c>
      <c r="D49" s="7">
        <v>80</v>
      </c>
      <c r="E49" s="7">
        <v>93</v>
      </c>
      <c r="F49" s="7">
        <v>25</v>
      </c>
      <c r="G49" s="7">
        <v>68</v>
      </c>
      <c r="H49" s="7">
        <v>170</v>
      </c>
      <c r="I49" s="7">
        <v>146</v>
      </c>
      <c r="J49" s="7">
        <v>24</v>
      </c>
      <c r="K49"/>
      <c r="L49"/>
      <c r="M49"/>
      <c r="N49"/>
      <c r="O49"/>
      <c r="P49"/>
      <c r="Q49"/>
      <c r="R49"/>
      <c r="S49"/>
    </row>
    <row r="50" spans="1:19" ht="15.5" x14ac:dyDescent="0.35">
      <c r="A50" s="16" t="s">
        <v>106</v>
      </c>
      <c r="B50" s="7">
        <v>2514</v>
      </c>
      <c r="C50" s="7">
        <v>2427</v>
      </c>
      <c r="D50" s="7">
        <v>87</v>
      </c>
      <c r="E50" s="7">
        <v>74</v>
      </c>
      <c r="F50" s="7">
        <v>28</v>
      </c>
      <c r="G50" s="7">
        <v>46</v>
      </c>
      <c r="H50" s="7">
        <v>153</v>
      </c>
      <c r="I50" s="7">
        <v>135</v>
      </c>
      <c r="J50" s="7">
        <v>18</v>
      </c>
      <c r="K50"/>
      <c r="L50"/>
      <c r="M50"/>
      <c r="N50"/>
      <c r="O50"/>
      <c r="P50"/>
      <c r="Q50"/>
      <c r="R50"/>
      <c r="S50"/>
    </row>
    <row r="51" spans="1:19" ht="15.5" x14ac:dyDescent="0.35">
      <c r="A51" s="16" t="s">
        <v>107</v>
      </c>
      <c r="B51" s="7">
        <v>2528</v>
      </c>
      <c r="C51" s="7">
        <v>2456</v>
      </c>
      <c r="D51" s="7">
        <v>72</v>
      </c>
      <c r="E51" s="7">
        <v>133</v>
      </c>
      <c r="F51" s="7">
        <v>34</v>
      </c>
      <c r="G51" s="7">
        <v>99</v>
      </c>
      <c r="H51" s="7">
        <v>200</v>
      </c>
      <c r="I51" s="7">
        <v>165</v>
      </c>
      <c r="J51" s="7">
        <v>35</v>
      </c>
      <c r="K51"/>
      <c r="L51"/>
      <c r="M51"/>
      <c r="N51"/>
      <c r="O51"/>
      <c r="P51"/>
      <c r="Q51"/>
      <c r="R51"/>
      <c r="S51"/>
    </row>
    <row r="52" spans="1:19" ht="15.5" x14ac:dyDescent="0.35">
      <c r="A52" s="16" t="s">
        <v>108</v>
      </c>
      <c r="B52" s="7">
        <v>2497</v>
      </c>
      <c r="C52" s="7">
        <v>2407</v>
      </c>
      <c r="D52" s="7">
        <v>90</v>
      </c>
      <c r="E52" s="7">
        <v>123</v>
      </c>
      <c r="F52" s="7">
        <v>25</v>
      </c>
      <c r="G52" s="7">
        <v>98</v>
      </c>
      <c r="H52" s="7">
        <v>170</v>
      </c>
      <c r="I52" s="7">
        <v>147</v>
      </c>
      <c r="J52" s="7">
        <v>23</v>
      </c>
      <c r="K52"/>
      <c r="L52"/>
      <c r="M52"/>
      <c r="N52"/>
      <c r="O52"/>
      <c r="P52"/>
      <c r="Q52"/>
      <c r="R52"/>
      <c r="S52"/>
    </row>
    <row r="53" spans="1:19" ht="15.5" x14ac:dyDescent="0.35">
      <c r="A53" s="16" t="s">
        <v>109</v>
      </c>
      <c r="B53" s="7">
        <v>2348</v>
      </c>
      <c r="C53" s="7">
        <v>2269</v>
      </c>
      <c r="D53" s="7">
        <v>79</v>
      </c>
      <c r="E53" s="7">
        <v>119</v>
      </c>
      <c r="F53" s="7">
        <v>30</v>
      </c>
      <c r="G53" s="7">
        <v>89</v>
      </c>
      <c r="H53" s="7">
        <v>154</v>
      </c>
      <c r="I53" s="7">
        <v>130</v>
      </c>
      <c r="J53" s="7">
        <v>24</v>
      </c>
      <c r="K53"/>
      <c r="L53"/>
      <c r="M53"/>
      <c r="N53"/>
      <c r="O53"/>
      <c r="P53"/>
      <c r="Q53"/>
      <c r="R53"/>
      <c r="S53"/>
    </row>
    <row r="54" spans="1:19" ht="15.5" x14ac:dyDescent="0.35">
      <c r="A54" s="16" t="s">
        <v>110</v>
      </c>
      <c r="B54" s="7">
        <v>2344</v>
      </c>
      <c r="C54" s="7">
        <v>2272</v>
      </c>
      <c r="D54" s="7">
        <v>72</v>
      </c>
      <c r="E54" s="7">
        <v>123</v>
      </c>
      <c r="F54" s="7">
        <v>32</v>
      </c>
      <c r="G54" s="7">
        <v>91</v>
      </c>
      <c r="H54" s="7">
        <v>162</v>
      </c>
      <c r="I54" s="7">
        <v>133</v>
      </c>
      <c r="J54" s="7">
        <v>29</v>
      </c>
      <c r="K54"/>
      <c r="L54"/>
      <c r="M54"/>
      <c r="N54"/>
      <c r="O54"/>
      <c r="P54"/>
      <c r="Q54"/>
      <c r="R54"/>
      <c r="S54"/>
    </row>
    <row r="55" spans="1:19" ht="15.5" x14ac:dyDescent="0.35">
      <c r="A55" s="16" t="s">
        <v>111</v>
      </c>
      <c r="B55" s="7">
        <v>2288</v>
      </c>
      <c r="C55" s="7">
        <v>2204</v>
      </c>
      <c r="D55" s="7">
        <v>84</v>
      </c>
      <c r="E55" s="7">
        <v>122</v>
      </c>
      <c r="F55" s="7">
        <v>38</v>
      </c>
      <c r="G55" s="7">
        <v>84</v>
      </c>
      <c r="H55" s="7">
        <v>172</v>
      </c>
      <c r="I55" s="7">
        <v>144</v>
      </c>
      <c r="J55" s="7">
        <v>28</v>
      </c>
      <c r="K55"/>
      <c r="L55"/>
      <c r="M55"/>
      <c r="N55"/>
      <c r="O55"/>
      <c r="P55"/>
      <c r="Q55"/>
      <c r="R55"/>
      <c r="S55"/>
    </row>
    <row r="56" spans="1:19" ht="15.5" x14ac:dyDescent="0.35">
      <c r="A56" s="16" t="s">
        <v>112</v>
      </c>
      <c r="B56" s="7">
        <v>2238</v>
      </c>
      <c r="C56" s="7">
        <v>2161</v>
      </c>
      <c r="D56" s="7">
        <v>77</v>
      </c>
      <c r="E56" s="7">
        <v>140</v>
      </c>
      <c r="F56" s="7">
        <v>38</v>
      </c>
      <c r="G56" s="7">
        <v>102</v>
      </c>
      <c r="H56" s="7">
        <v>160</v>
      </c>
      <c r="I56" s="7">
        <v>138</v>
      </c>
      <c r="J56" s="7">
        <v>22</v>
      </c>
      <c r="K56"/>
      <c r="L56"/>
      <c r="M56"/>
      <c r="N56"/>
      <c r="O56"/>
      <c r="P56"/>
      <c r="Q56"/>
      <c r="R56"/>
      <c r="S56"/>
    </row>
    <row r="57" spans="1:19" ht="15.5" x14ac:dyDescent="0.35">
      <c r="A57" s="16" t="s">
        <v>113</v>
      </c>
      <c r="B57" s="7">
        <v>2230</v>
      </c>
      <c r="C57" s="7">
        <v>2168</v>
      </c>
      <c r="D57" s="7">
        <v>62</v>
      </c>
      <c r="E57" s="7">
        <v>117</v>
      </c>
      <c r="F57" s="7">
        <v>32</v>
      </c>
      <c r="G57" s="7">
        <v>85</v>
      </c>
      <c r="H57" s="7">
        <v>161</v>
      </c>
      <c r="I57" s="7">
        <v>131</v>
      </c>
      <c r="J57" s="7">
        <v>30</v>
      </c>
      <c r="K57"/>
      <c r="L57"/>
      <c r="M57"/>
      <c r="N57"/>
      <c r="O57"/>
      <c r="P57"/>
      <c r="Q57"/>
      <c r="R57"/>
      <c r="S57"/>
    </row>
    <row r="58" spans="1:19" ht="15.5" x14ac:dyDescent="0.35">
      <c r="A58" s="16" t="s">
        <v>114</v>
      </c>
      <c r="B58" s="7">
        <v>2233</v>
      </c>
      <c r="C58" s="7">
        <v>2161</v>
      </c>
      <c r="D58" s="7">
        <v>72</v>
      </c>
      <c r="E58" s="7">
        <v>117</v>
      </c>
      <c r="F58" s="7">
        <v>35</v>
      </c>
      <c r="G58" s="7">
        <v>82</v>
      </c>
      <c r="H58" s="7">
        <v>153</v>
      </c>
      <c r="I58" s="7">
        <v>130</v>
      </c>
      <c r="J58" s="7">
        <v>23</v>
      </c>
      <c r="K58"/>
      <c r="L58"/>
      <c r="M58"/>
      <c r="N58"/>
      <c r="O58"/>
      <c r="P58"/>
      <c r="Q58"/>
      <c r="R58"/>
      <c r="S58"/>
    </row>
    <row r="59" spans="1:19" ht="15.5" x14ac:dyDescent="0.35">
      <c r="A59" s="16" t="s">
        <v>115</v>
      </c>
      <c r="B59" s="7">
        <v>2250</v>
      </c>
      <c r="C59" s="7">
        <v>2189</v>
      </c>
      <c r="D59" s="7">
        <v>61</v>
      </c>
      <c r="E59" s="7">
        <v>133</v>
      </c>
      <c r="F59" s="7">
        <v>30</v>
      </c>
      <c r="G59" s="7">
        <v>103</v>
      </c>
      <c r="H59" s="7">
        <v>127</v>
      </c>
      <c r="I59" s="7">
        <v>110</v>
      </c>
      <c r="J59" s="7">
        <v>17</v>
      </c>
      <c r="K59"/>
      <c r="L59"/>
      <c r="M59"/>
      <c r="N59"/>
      <c r="O59"/>
      <c r="P59"/>
      <c r="Q59"/>
      <c r="R59"/>
      <c r="S59"/>
    </row>
    <row r="60" spans="1:19" ht="15.5" x14ac:dyDescent="0.35">
      <c r="A60" s="16" t="s">
        <v>116</v>
      </c>
      <c r="B60" s="7">
        <v>2151</v>
      </c>
      <c r="C60" s="7">
        <v>2070</v>
      </c>
      <c r="D60" s="7">
        <v>81</v>
      </c>
      <c r="E60" s="7">
        <v>120</v>
      </c>
      <c r="F60" s="7">
        <v>40</v>
      </c>
      <c r="G60" s="7">
        <v>80</v>
      </c>
      <c r="H60" s="7">
        <v>133</v>
      </c>
      <c r="I60" s="7">
        <v>116</v>
      </c>
      <c r="J60" s="7">
        <v>17</v>
      </c>
      <c r="K60"/>
      <c r="L60"/>
      <c r="M60"/>
      <c r="N60"/>
      <c r="O60"/>
      <c r="P60"/>
      <c r="Q60"/>
      <c r="R60"/>
      <c r="S60"/>
    </row>
    <row r="61" spans="1:19" ht="15.5" x14ac:dyDescent="0.35">
      <c r="A61" s="16" t="s">
        <v>117</v>
      </c>
      <c r="B61" s="7">
        <v>26298</v>
      </c>
      <c r="C61" s="7">
        <v>25570</v>
      </c>
      <c r="D61" s="7">
        <v>728</v>
      </c>
      <c r="E61" s="7">
        <v>1369</v>
      </c>
      <c r="F61" s="7">
        <v>526</v>
      </c>
      <c r="G61" s="7">
        <v>843</v>
      </c>
      <c r="H61" s="7">
        <v>1105</v>
      </c>
      <c r="I61" s="7">
        <v>943</v>
      </c>
      <c r="J61" s="7">
        <v>162</v>
      </c>
      <c r="K61"/>
      <c r="L61"/>
      <c r="M61"/>
      <c r="N61"/>
      <c r="O61"/>
      <c r="P61"/>
      <c r="Q61"/>
      <c r="R61"/>
      <c r="S61"/>
    </row>
    <row r="62" spans="1:19" ht="15.5" x14ac:dyDescent="0.35">
      <c r="A62" s="16" t="s">
        <v>10</v>
      </c>
      <c r="B62" s="7">
        <v>1904</v>
      </c>
      <c r="C62" s="7">
        <v>1600</v>
      </c>
      <c r="D62" s="7">
        <v>304</v>
      </c>
      <c r="E62" s="7">
        <v>51</v>
      </c>
      <c r="F62" s="7">
        <v>7</v>
      </c>
      <c r="G62" s="7">
        <v>44</v>
      </c>
      <c r="H62" s="7">
        <v>44</v>
      </c>
      <c r="I62" s="7">
        <v>22</v>
      </c>
      <c r="J62" s="7">
        <v>22</v>
      </c>
      <c r="K62"/>
      <c r="L62"/>
      <c r="M62"/>
      <c r="N62"/>
      <c r="O62"/>
      <c r="P62"/>
      <c r="Q62"/>
      <c r="R62"/>
      <c r="S62"/>
    </row>
    <row r="63" spans="1:19" ht="15.5" x14ac:dyDescent="0.35">
      <c r="A63" s="17" t="s">
        <v>157</v>
      </c>
      <c r="B63" s="7">
        <v>188095</v>
      </c>
      <c r="C63" s="7">
        <v>180659</v>
      </c>
      <c r="D63" s="7">
        <v>7436</v>
      </c>
      <c r="E63" s="7">
        <v>7625</v>
      </c>
      <c r="F63" s="7">
        <v>2049</v>
      </c>
      <c r="G63" s="7">
        <v>5576</v>
      </c>
      <c r="H63" s="7">
        <v>11465</v>
      </c>
      <c r="I63" s="7">
        <v>9304</v>
      </c>
      <c r="J63" s="7">
        <v>2161</v>
      </c>
      <c r="K63"/>
      <c r="L63"/>
      <c r="M63"/>
      <c r="N63"/>
      <c r="O63"/>
      <c r="P63"/>
      <c r="Q63"/>
      <c r="R63"/>
      <c r="S63"/>
    </row>
    <row r="64" spans="1:19" ht="5.5" customHeight="1" x14ac:dyDescent="0.3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ht="15.5" x14ac:dyDescent="0.35">
      <c r="A65" s="6" t="s">
        <v>131</v>
      </c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ht="15.5" x14ac:dyDescent="0.35">
      <c r="A66" s="6" t="s">
        <v>166</v>
      </c>
      <c r="B66"/>
      <c r="C66"/>
    </row>
    <row r="67" spans="1:19" ht="15.5" x14ac:dyDescent="0.35">
      <c r="A67" s="6" t="s">
        <v>167</v>
      </c>
      <c r="B67"/>
      <c r="C67"/>
    </row>
    <row r="68" spans="1:19" ht="15.5" x14ac:dyDescent="0.35">
      <c r="A68"/>
      <c r="B68"/>
      <c r="C68"/>
    </row>
    <row r="69" spans="1:19" ht="15.5" x14ac:dyDescent="0.35">
      <c r="A69"/>
      <c r="B69"/>
      <c r="C69"/>
    </row>
    <row r="70" spans="1:19" ht="15.5" x14ac:dyDescent="0.35">
      <c r="A70"/>
      <c r="B70"/>
      <c r="C70"/>
    </row>
    <row r="71" spans="1:19" ht="15.5" x14ac:dyDescent="0.35">
      <c r="A71"/>
      <c r="B71"/>
      <c r="C71"/>
    </row>
    <row r="72" spans="1:19" ht="15.5" x14ac:dyDescent="0.35">
      <c r="A72"/>
      <c r="B72"/>
      <c r="C72"/>
    </row>
    <row r="73" spans="1:19" ht="15.5" x14ac:dyDescent="0.35">
      <c r="A73"/>
      <c r="B73"/>
      <c r="C73"/>
    </row>
    <row r="74" spans="1:19" ht="15.5" x14ac:dyDescent="0.35">
      <c r="A74"/>
      <c r="B74"/>
      <c r="C74"/>
    </row>
    <row r="75" spans="1:19" ht="15.5" x14ac:dyDescent="0.35">
      <c r="A75"/>
      <c r="B75"/>
      <c r="C75"/>
    </row>
    <row r="76" spans="1:19" ht="15.5" x14ac:dyDescent="0.35">
      <c r="A76"/>
      <c r="B76"/>
      <c r="C76"/>
    </row>
    <row r="77" spans="1:19" ht="15.5" x14ac:dyDescent="0.35">
      <c r="A77"/>
      <c r="B77"/>
      <c r="C77"/>
    </row>
    <row r="78" spans="1:19" ht="15.5" x14ac:dyDescent="0.35">
      <c r="A78"/>
      <c r="B78"/>
      <c r="C78"/>
    </row>
    <row r="79" spans="1:19" ht="15.5" x14ac:dyDescent="0.35">
      <c r="A79"/>
      <c r="B79"/>
      <c r="C79"/>
    </row>
    <row r="80" spans="1:19" ht="15.5" x14ac:dyDescent="0.35">
      <c r="A80"/>
      <c r="B80"/>
      <c r="C80"/>
    </row>
    <row r="81" spans="1:3" ht="15.5" x14ac:dyDescent="0.35">
      <c r="A81"/>
      <c r="B81"/>
      <c r="C81"/>
    </row>
    <row r="82" spans="1:3" ht="15.5" x14ac:dyDescent="0.35">
      <c r="A82"/>
      <c r="B82"/>
      <c r="C82"/>
    </row>
    <row r="83" spans="1:3" ht="15.5" x14ac:dyDescent="0.35">
      <c r="A83"/>
      <c r="B83"/>
      <c r="C83"/>
    </row>
    <row r="84" spans="1:3" ht="15.5" x14ac:dyDescent="0.35">
      <c r="A84"/>
      <c r="B84"/>
      <c r="C84"/>
    </row>
    <row r="85" spans="1:3" ht="15.5" x14ac:dyDescent="0.35">
      <c r="A85"/>
      <c r="B85"/>
      <c r="C85"/>
    </row>
    <row r="86" spans="1:3" ht="15.5" x14ac:dyDescent="0.35">
      <c r="A86"/>
      <c r="B86"/>
      <c r="C86"/>
    </row>
    <row r="87" spans="1:3" ht="15.5" x14ac:dyDescent="0.35">
      <c r="A87"/>
      <c r="B87"/>
      <c r="C87"/>
    </row>
    <row r="88" spans="1:3" ht="15.5" x14ac:dyDescent="0.35">
      <c r="A88"/>
      <c r="B88"/>
      <c r="C88"/>
    </row>
    <row r="89" spans="1:3" ht="15.5" x14ac:dyDescent="0.35">
      <c r="A89"/>
      <c r="B89"/>
      <c r="C89"/>
    </row>
    <row r="90" spans="1:3" ht="15.5" x14ac:dyDescent="0.35">
      <c r="A90"/>
      <c r="B90"/>
      <c r="C90"/>
    </row>
    <row r="91" spans="1:3" ht="15.5" x14ac:dyDescent="0.35">
      <c r="A91"/>
      <c r="B91"/>
      <c r="C91"/>
    </row>
    <row r="92" spans="1:3" ht="15.5" x14ac:dyDescent="0.35">
      <c r="A92"/>
      <c r="B92"/>
      <c r="C92"/>
    </row>
    <row r="93" spans="1:3" ht="15.5" x14ac:dyDescent="0.35">
      <c r="A93"/>
      <c r="B93"/>
      <c r="C93"/>
    </row>
    <row r="94" spans="1:3" ht="15.5" x14ac:dyDescent="0.35">
      <c r="A94"/>
      <c r="B94"/>
      <c r="C94"/>
    </row>
    <row r="95" spans="1:3" ht="15.5" x14ac:dyDescent="0.35">
      <c r="A95"/>
      <c r="B95"/>
      <c r="C95"/>
    </row>
    <row r="96" spans="1:3" ht="15.5" x14ac:dyDescent="0.35">
      <c r="A96"/>
      <c r="B96"/>
      <c r="C96"/>
    </row>
    <row r="97" spans="1:3" ht="15.5" x14ac:dyDescent="0.35">
      <c r="A97"/>
      <c r="B97"/>
      <c r="C97"/>
    </row>
    <row r="98" spans="1:3" ht="15.5" x14ac:dyDescent="0.35">
      <c r="A98"/>
      <c r="B98"/>
      <c r="C98"/>
    </row>
    <row r="99" spans="1:3" ht="15.5" x14ac:dyDescent="0.35">
      <c r="A99"/>
      <c r="B99"/>
      <c r="C99"/>
    </row>
    <row r="100" spans="1:3" ht="15.5" x14ac:dyDescent="0.35">
      <c r="A100"/>
      <c r="B100"/>
      <c r="C100"/>
    </row>
    <row r="101" spans="1:3" ht="15.5" x14ac:dyDescent="0.35">
      <c r="A101"/>
      <c r="B101"/>
      <c r="C101"/>
    </row>
    <row r="102" spans="1:3" ht="15.5" x14ac:dyDescent="0.35">
      <c r="A102"/>
      <c r="B102"/>
      <c r="C102"/>
    </row>
    <row r="103" spans="1:3" ht="15.5" x14ac:dyDescent="0.35">
      <c r="A103"/>
      <c r="B103"/>
      <c r="C103"/>
    </row>
    <row r="104" spans="1:3" ht="15.5" x14ac:dyDescent="0.35">
      <c r="A104"/>
      <c r="B104"/>
      <c r="C104"/>
    </row>
  </sheetData>
  <pageMargins left="0.55000000000000004" right="0.55000000000000004" top="0.55000000000000004" bottom="0.55000000000000004" header="0.3" footer="0.3"/>
  <pageSetup scale="57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A36D-B7F0-42A5-AD8D-B1B311487665}">
  <dimension ref="A1:T122"/>
  <sheetViews>
    <sheetView workbookViewId="0">
      <selection activeCell="B1" sqref="B1"/>
    </sheetView>
  </sheetViews>
  <sheetFormatPr defaultRowHeight="14.5" x14ac:dyDescent="0.35"/>
  <cols>
    <col min="1" max="1" width="12.7265625" bestFit="1" customWidth="1"/>
    <col min="2" max="2" width="6.7265625" bestFit="1" customWidth="1"/>
    <col min="3" max="3" width="7.54296875" bestFit="1" customWidth="1"/>
    <col min="4" max="5" width="10.26953125" bestFit="1" customWidth="1"/>
    <col min="6" max="6" width="7.7265625" bestFit="1" customWidth="1"/>
    <col min="7" max="7" width="7.54296875" bestFit="1" customWidth="1"/>
    <col min="8" max="8" width="12.7265625" bestFit="1" customWidth="1"/>
    <col min="9" max="9" width="6.7265625" bestFit="1" customWidth="1"/>
    <col min="10" max="10" width="7.54296875" bestFit="1" customWidth="1"/>
    <col min="11" max="12" width="10.26953125" bestFit="1" customWidth="1"/>
    <col min="13" max="14" width="7.54296875" bestFit="1" customWidth="1"/>
    <col min="15" max="15" width="12.7265625" bestFit="1" customWidth="1"/>
    <col min="16" max="16" width="6.453125" bestFit="1" customWidth="1"/>
    <col min="17" max="17" width="7.54296875" bestFit="1" customWidth="1"/>
    <col min="18" max="19" width="10.26953125" bestFit="1" customWidth="1"/>
    <col min="20" max="20" width="7.54296875" bestFit="1" customWidth="1"/>
    <col min="21" max="21" width="9.1796875" customWidth="1"/>
    <col min="28" max="28" width="9.1796875" customWidth="1"/>
    <col min="35" max="35" width="2.7265625" customWidth="1"/>
  </cols>
  <sheetData>
    <row r="1" spans="1:12" x14ac:dyDescent="0.35">
      <c r="A1" t="s">
        <v>17</v>
      </c>
    </row>
    <row r="2" spans="1:12" x14ac:dyDescent="0.35">
      <c r="A2">
        <v>2021</v>
      </c>
    </row>
    <row r="4" spans="1:12" x14ac:dyDescent="0.35">
      <c r="A4" t="s">
        <v>136</v>
      </c>
    </row>
    <row r="5" spans="1:12" x14ac:dyDescent="0.35">
      <c r="A5" t="str">
        <f>"TABLE 4A PERSONS KILLED BY SEX BY AGE - "&amp;A2&amp;""</f>
        <v>TABLE 4A PERSONS KILLED BY SEX BY AGE - 2021</v>
      </c>
    </row>
    <row r="7" spans="1:12" x14ac:dyDescent="0.35">
      <c r="A7" t="s">
        <v>132</v>
      </c>
      <c r="H7" t="s">
        <v>134</v>
      </c>
    </row>
    <row r="8" spans="1:12" x14ac:dyDescent="0.35">
      <c r="A8" s="3" t="s">
        <v>13</v>
      </c>
      <c r="B8" s="3" t="s">
        <v>19</v>
      </c>
      <c r="H8" s="3" t="s">
        <v>14</v>
      </c>
      <c r="I8" s="3" t="s">
        <v>19</v>
      </c>
    </row>
    <row r="9" spans="1:12" x14ac:dyDescent="0.35">
      <c r="A9" s="3" t="s">
        <v>20</v>
      </c>
      <c r="B9" t="s">
        <v>11</v>
      </c>
      <c r="C9" t="s">
        <v>12</v>
      </c>
      <c r="D9" t="s">
        <v>10</v>
      </c>
      <c r="E9" t="s">
        <v>133</v>
      </c>
      <c r="H9" s="3" t="s">
        <v>20</v>
      </c>
      <c r="I9" t="s">
        <v>11</v>
      </c>
      <c r="J9" t="s">
        <v>12</v>
      </c>
      <c r="K9" t="s">
        <v>10</v>
      </c>
      <c r="L9" t="s">
        <v>133</v>
      </c>
    </row>
    <row r="10" spans="1:12" x14ac:dyDescent="0.35">
      <c r="A10" s="4" t="s">
        <v>0</v>
      </c>
      <c r="B10" s="5">
        <v>0</v>
      </c>
      <c r="C10" s="5">
        <v>0</v>
      </c>
      <c r="D10" s="5"/>
      <c r="E10" s="5">
        <v>0</v>
      </c>
      <c r="H10" s="4" t="s">
        <v>0</v>
      </c>
      <c r="I10" s="5">
        <v>9</v>
      </c>
      <c r="J10" s="5">
        <v>7</v>
      </c>
      <c r="K10" s="5"/>
      <c r="L10" s="5">
        <v>16</v>
      </c>
    </row>
    <row r="11" spans="1:12" x14ac:dyDescent="0.35">
      <c r="A11" s="4" t="s">
        <v>5</v>
      </c>
      <c r="B11" s="5">
        <v>4</v>
      </c>
      <c r="C11" s="5">
        <v>0</v>
      </c>
      <c r="D11" s="5"/>
      <c r="E11" s="5">
        <v>4</v>
      </c>
      <c r="H11" s="4" t="s">
        <v>5</v>
      </c>
      <c r="I11" s="5">
        <v>30</v>
      </c>
      <c r="J11" s="5">
        <v>31</v>
      </c>
      <c r="K11" s="5"/>
      <c r="L11" s="5">
        <v>61</v>
      </c>
    </row>
    <row r="12" spans="1:12" x14ac:dyDescent="0.35">
      <c r="A12" s="4" t="s">
        <v>1</v>
      </c>
      <c r="B12" s="5">
        <v>367</v>
      </c>
      <c r="C12" s="5">
        <v>91</v>
      </c>
      <c r="D12" s="5">
        <v>2</v>
      </c>
      <c r="E12" s="5">
        <v>460</v>
      </c>
      <c r="H12" s="4" t="s">
        <v>1</v>
      </c>
      <c r="I12" s="5">
        <v>99</v>
      </c>
      <c r="J12" s="5">
        <v>88</v>
      </c>
      <c r="K12" s="5">
        <v>2</v>
      </c>
      <c r="L12" s="5">
        <v>189</v>
      </c>
    </row>
    <row r="13" spans="1:12" x14ac:dyDescent="0.35">
      <c r="A13" s="4" t="s">
        <v>2</v>
      </c>
      <c r="B13" s="5">
        <v>505</v>
      </c>
      <c r="C13" s="5">
        <v>115</v>
      </c>
      <c r="D13" s="5">
        <v>1</v>
      </c>
      <c r="E13" s="5">
        <v>621</v>
      </c>
      <c r="H13" s="4" t="s">
        <v>2</v>
      </c>
      <c r="I13" s="5">
        <v>61</v>
      </c>
      <c r="J13" s="5">
        <v>68</v>
      </c>
      <c r="K13" s="5">
        <v>1</v>
      </c>
      <c r="L13" s="5">
        <v>130</v>
      </c>
    </row>
    <row r="14" spans="1:12" x14ac:dyDescent="0.35">
      <c r="A14" s="4" t="s">
        <v>3</v>
      </c>
      <c r="B14" s="5">
        <v>348</v>
      </c>
      <c r="C14" s="5">
        <v>71</v>
      </c>
      <c r="D14" s="5">
        <v>1</v>
      </c>
      <c r="E14" s="5">
        <v>420</v>
      </c>
      <c r="H14" s="4" t="s">
        <v>3</v>
      </c>
      <c r="I14" s="5">
        <v>29</v>
      </c>
      <c r="J14" s="5">
        <v>45</v>
      </c>
      <c r="K14" s="5">
        <v>0</v>
      </c>
      <c r="L14" s="5">
        <v>74</v>
      </c>
    </row>
    <row r="15" spans="1:12" x14ac:dyDescent="0.35">
      <c r="A15" s="4" t="s">
        <v>4</v>
      </c>
      <c r="B15" s="5">
        <v>285</v>
      </c>
      <c r="C15" s="5">
        <v>65</v>
      </c>
      <c r="D15" s="5">
        <v>2</v>
      </c>
      <c r="E15" s="5">
        <v>352</v>
      </c>
      <c r="H15" s="4" t="s">
        <v>4</v>
      </c>
      <c r="I15" s="5">
        <v>27</v>
      </c>
      <c r="J15" s="5">
        <v>30</v>
      </c>
      <c r="K15" s="5">
        <v>0</v>
      </c>
      <c r="L15" s="5">
        <v>57</v>
      </c>
    </row>
    <row r="16" spans="1:12" x14ac:dyDescent="0.35">
      <c r="A16" s="4" t="s">
        <v>6</v>
      </c>
      <c r="B16" s="5">
        <v>270</v>
      </c>
      <c r="C16" s="5">
        <v>63</v>
      </c>
      <c r="D16" s="5">
        <v>0</v>
      </c>
      <c r="E16" s="5">
        <v>333</v>
      </c>
      <c r="H16" s="4" t="s">
        <v>6</v>
      </c>
      <c r="I16" s="5">
        <v>18</v>
      </c>
      <c r="J16" s="5">
        <v>30</v>
      </c>
      <c r="K16" s="5">
        <v>0</v>
      </c>
      <c r="L16" s="5">
        <v>48</v>
      </c>
    </row>
    <row r="17" spans="1:12" x14ac:dyDescent="0.35">
      <c r="A17" s="4" t="s">
        <v>7</v>
      </c>
      <c r="B17" s="5">
        <v>151</v>
      </c>
      <c r="C17" s="5">
        <v>22</v>
      </c>
      <c r="D17" s="5">
        <v>1</v>
      </c>
      <c r="E17" s="5">
        <v>174</v>
      </c>
      <c r="H17" s="4" t="s">
        <v>7</v>
      </c>
      <c r="I17" s="5">
        <v>7</v>
      </c>
      <c r="J17" s="5">
        <v>22</v>
      </c>
      <c r="K17" s="5">
        <v>0</v>
      </c>
      <c r="L17" s="5">
        <v>29</v>
      </c>
    </row>
    <row r="18" spans="1:12" x14ac:dyDescent="0.35">
      <c r="A18" s="4" t="s">
        <v>8</v>
      </c>
      <c r="B18" s="5">
        <v>74</v>
      </c>
      <c r="C18" s="5">
        <v>18</v>
      </c>
      <c r="D18" s="5">
        <v>0</v>
      </c>
      <c r="E18" s="5">
        <v>92</v>
      </c>
      <c r="H18" s="4" t="s">
        <v>8</v>
      </c>
      <c r="I18" s="5">
        <v>5</v>
      </c>
      <c r="J18" s="5">
        <v>17</v>
      </c>
      <c r="K18" s="5">
        <v>0</v>
      </c>
      <c r="L18" s="5">
        <v>22</v>
      </c>
    </row>
    <row r="19" spans="1:12" x14ac:dyDescent="0.35">
      <c r="A19" s="4" t="s">
        <v>9</v>
      </c>
      <c r="B19" s="5">
        <v>24</v>
      </c>
      <c r="C19" s="5">
        <v>10</v>
      </c>
      <c r="D19" s="5"/>
      <c r="E19" s="5">
        <v>34</v>
      </c>
      <c r="H19" s="4" t="s">
        <v>9</v>
      </c>
      <c r="I19" s="5">
        <v>4</v>
      </c>
      <c r="J19" s="5">
        <v>17</v>
      </c>
      <c r="K19" s="5"/>
      <c r="L19" s="5">
        <v>21</v>
      </c>
    </row>
    <row r="20" spans="1:12" x14ac:dyDescent="0.35">
      <c r="A20" s="4" t="s">
        <v>10</v>
      </c>
      <c r="B20" s="5">
        <v>0</v>
      </c>
      <c r="C20" s="5">
        <v>0</v>
      </c>
      <c r="D20" s="5">
        <v>1</v>
      </c>
      <c r="E20" s="5">
        <v>1</v>
      </c>
      <c r="H20" s="4" t="s">
        <v>10</v>
      </c>
      <c r="I20" s="5">
        <v>8</v>
      </c>
      <c r="J20" s="5">
        <v>5</v>
      </c>
      <c r="K20" s="5">
        <v>1</v>
      </c>
      <c r="L20" s="5">
        <v>14</v>
      </c>
    </row>
    <row r="21" spans="1:12" x14ac:dyDescent="0.35">
      <c r="A21" s="4" t="s">
        <v>133</v>
      </c>
      <c r="B21" s="5">
        <v>2028</v>
      </c>
      <c r="C21" s="5">
        <v>455</v>
      </c>
      <c r="D21" s="5">
        <v>8</v>
      </c>
      <c r="E21" s="5">
        <v>2491</v>
      </c>
      <c r="H21" s="4" t="s">
        <v>133</v>
      </c>
      <c r="I21" s="5">
        <v>297</v>
      </c>
      <c r="J21" s="5">
        <v>360</v>
      </c>
      <c r="K21" s="5">
        <v>4</v>
      </c>
      <c r="L21" s="5">
        <v>661</v>
      </c>
    </row>
    <row r="23" spans="1:12" x14ac:dyDescent="0.35">
      <c r="A23" t="s">
        <v>135</v>
      </c>
      <c r="H23" t="s">
        <v>149</v>
      </c>
    </row>
    <row r="24" spans="1:12" x14ac:dyDescent="0.35">
      <c r="A24" s="3" t="s">
        <v>15</v>
      </c>
      <c r="B24" s="3" t="s">
        <v>19</v>
      </c>
      <c r="H24" s="3" t="s">
        <v>16</v>
      </c>
      <c r="I24" s="3" t="s">
        <v>19</v>
      </c>
    </row>
    <row r="25" spans="1:12" x14ac:dyDescent="0.35">
      <c r="A25" s="3" t="s">
        <v>20</v>
      </c>
      <c r="B25" t="s">
        <v>11</v>
      </c>
      <c r="C25" t="s">
        <v>12</v>
      </c>
      <c r="D25" t="s">
        <v>10</v>
      </c>
      <c r="E25" t="s">
        <v>133</v>
      </c>
      <c r="H25" s="3" t="s">
        <v>20</v>
      </c>
      <c r="I25" t="s">
        <v>11</v>
      </c>
      <c r="J25" t="s">
        <v>12</v>
      </c>
      <c r="K25" t="s">
        <v>10</v>
      </c>
      <c r="L25" t="s">
        <v>133</v>
      </c>
    </row>
    <row r="26" spans="1:12" x14ac:dyDescent="0.35">
      <c r="A26" s="4" t="s">
        <v>0</v>
      </c>
      <c r="B26" s="5">
        <v>3</v>
      </c>
      <c r="C26" s="5">
        <v>3</v>
      </c>
      <c r="D26" s="5"/>
      <c r="E26" s="5">
        <v>6</v>
      </c>
      <c r="H26" s="4" t="s">
        <v>0</v>
      </c>
      <c r="I26" s="5">
        <v>0</v>
      </c>
      <c r="J26" s="5">
        <v>0</v>
      </c>
      <c r="K26" s="5"/>
      <c r="L26" s="5">
        <v>0</v>
      </c>
    </row>
    <row r="27" spans="1:12" x14ac:dyDescent="0.35">
      <c r="A27" s="4" t="s">
        <v>5</v>
      </c>
      <c r="B27" s="5">
        <v>7</v>
      </c>
      <c r="C27" s="5">
        <v>7</v>
      </c>
      <c r="D27" s="5"/>
      <c r="E27" s="5">
        <v>14</v>
      </c>
      <c r="H27" s="4" t="s">
        <v>5</v>
      </c>
      <c r="I27" s="5">
        <v>2</v>
      </c>
      <c r="J27" s="5">
        <v>3</v>
      </c>
      <c r="K27" s="5"/>
      <c r="L27" s="5">
        <v>5</v>
      </c>
    </row>
    <row r="28" spans="1:12" x14ac:dyDescent="0.35">
      <c r="A28" s="4" t="s">
        <v>1</v>
      </c>
      <c r="B28" s="5">
        <v>64</v>
      </c>
      <c r="C28" s="5">
        <v>24</v>
      </c>
      <c r="D28" s="5">
        <v>1</v>
      </c>
      <c r="E28" s="5">
        <v>89</v>
      </c>
      <c r="H28" s="4" t="s">
        <v>1</v>
      </c>
      <c r="I28" s="5">
        <v>11</v>
      </c>
      <c r="J28" s="5">
        <v>2</v>
      </c>
      <c r="K28" s="5">
        <v>0</v>
      </c>
      <c r="L28" s="5">
        <v>13</v>
      </c>
    </row>
    <row r="29" spans="1:12" x14ac:dyDescent="0.35">
      <c r="A29" s="4" t="s">
        <v>2</v>
      </c>
      <c r="B29" s="5">
        <v>176</v>
      </c>
      <c r="C29" s="5">
        <v>65</v>
      </c>
      <c r="D29" s="5">
        <v>0</v>
      </c>
      <c r="E29" s="5">
        <v>241</v>
      </c>
      <c r="H29" s="4" t="s">
        <v>2</v>
      </c>
      <c r="I29" s="5">
        <v>10</v>
      </c>
      <c r="J29" s="5">
        <v>3</v>
      </c>
      <c r="K29" s="5">
        <v>0</v>
      </c>
      <c r="L29" s="5">
        <v>13</v>
      </c>
    </row>
    <row r="30" spans="1:12" x14ac:dyDescent="0.35">
      <c r="A30" s="4" t="s">
        <v>3</v>
      </c>
      <c r="B30" s="5">
        <v>158</v>
      </c>
      <c r="C30" s="5">
        <v>52</v>
      </c>
      <c r="D30" s="5">
        <v>0</v>
      </c>
      <c r="E30" s="5">
        <v>210</v>
      </c>
      <c r="H30" s="4" t="s">
        <v>3</v>
      </c>
      <c r="I30" s="5">
        <v>19</v>
      </c>
      <c r="J30" s="5">
        <v>2</v>
      </c>
      <c r="K30" s="5">
        <v>0</v>
      </c>
      <c r="L30" s="5">
        <v>21</v>
      </c>
    </row>
    <row r="31" spans="1:12" x14ac:dyDescent="0.35">
      <c r="A31" s="4" t="s">
        <v>4</v>
      </c>
      <c r="B31" s="5">
        <v>117</v>
      </c>
      <c r="C31" s="5">
        <v>51</v>
      </c>
      <c r="D31" s="5">
        <v>0</v>
      </c>
      <c r="E31" s="5">
        <v>168</v>
      </c>
      <c r="H31" s="4" t="s">
        <v>4</v>
      </c>
      <c r="I31" s="5">
        <v>26</v>
      </c>
      <c r="J31" s="5">
        <v>1</v>
      </c>
      <c r="K31" s="5">
        <v>0</v>
      </c>
      <c r="L31" s="5">
        <v>27</v>
      </c>
    </row>
    <row r="32" spans="1:12" x14ac:dyDescent="0.35">
      <c r="A32" s="4" t="s">
        <v>6</v>
      </c>
      <c r="B32" s="5">
        <v>160</v>
      </c>
      <c r="C32" s="5">
        <v>52</v>
      </c>
      <c r="D32" s="5">
        <v>2</v>
      </c>
      <c r="E32" s="5">
        <v>214</v>
      </c>
      <c r="H32" s="4" t="s">
        <v>6</v>
      </c>
      <c r="I32" s="5">
        <v>23</v>
      </c>
      <c r="J32" s="5">
        <v>4</v>
      </c>
      <c r="K32" s="5">
        <v>0</v>
      </c>
      <c r="L32" s="5">
        <v>27</v>
      </c>
    </row>
    <row r="33" spans="1:12" x14ac:dyDescent="0.35">
      <c r="A33" s="4" t="s">
        <v>7</v>
      </c>
      <c r="B33" s="5">
        <v>88</v>
      </c>
      <c r="C33" s="5">
        <v>42</v>
      </c>
      <c r="D33" s="5">
        <v>1</v>
      </c>
      <c r="E33" s="5">
        <v>131</v>
      </c>
      <c r="H33" s="4" t="s">
        <v>7</v>
      </c>
      <c r="I33" s="5">
        <v>21</v>
      </c>
      <c r="J33" s="5">
        <v>0</v>
      </c>
      <c r="K33" s="5">
        <v>0</v>
      </c>
      <c r="L33" s="5">
        <v>21</v>
      </c>
    </row>
    <row r="34" spans="1:12" x14ac:dyDescent="0.35">
      <c r="A34" s="4" t="s">
        <v>8</v>
      </c>
      <c r="B34" s="5">
        <v>49</v>
      </c>
      <c r="C34" s="5">
        <v>16</v>
      </c>
      <c r="D34" s="5">
        <v>1</v>
      </c>
      <c r="E34" s="5">
        <v>66</v>
      </c>
      <c r="H34" s="4" t="s">
        <v>8</v>
      </c>
      <c r="I34" s="5">
        <v>10</v>
      </c>
      <c r="J34" s="5">
        <v>0</v>
      </c>
      <c r="K34" s="5">
        <v>0</v>
      </c>
      <c r="L34" s="5">
        <v>10</v>
      </c>
    </row>
    <row r="35" spans="1:12" x14ac:dyDescent="0.35">
      <c r="A35" s="4" t="s">
        <v>9</v>
      </c>
      <c r="B35" s="5">
        <v>13</v>
      </c>
      <c r="C35" s="5">
        <v>10</v>
      </c>
      <c r="D35" s="5"/>
      <c r="E35" s="5">
        <v>23</v>
      </c>
      <c r="H35" s="4" t="s">
        <v>9</v>
      </c>
      <c r="I35" s="5">
        <v>1</v>
      </c>
      <c r="J35" s="5">
        <v>0</v>
      </c>
      <c r="K35" s="5"/>
      <c r="L35" s="5">
        <v>1</v>
      </c>
    </row>
    <row r="36" spans="1:12" x14ac:dyDescent="0.35">
      <c r="A36" s="4" t="s">
        <v>10</v>
      </c>
      <c r="B36" s="5">
        <v>5</v>
      </c>
      <c r="C36" s="5">
        <v>1</v>
      </c>
      <c r="D36" s="5">
        <v>1</v>
      </c>
      <c r="E36" s="5">
        <v>7</v>
      </c>
      <c r="H36" s="4" t="s">
        <v>10</v>
      </c>
      <c r="I36" s="5">
        <v>1</v>
      </c>
      <c r="J36" s="5">
        <v>0</v>
      </c>
      <c r="K36" s="5">
        <v>1</v>
      </c>
      <c r="L36" s="5">
        <v>2</v>
      </c>
    </row>
    <row r="37" spans="1:12" x14ac:dyDescent="0.35">
      <c r="A37" s="4" t="s">
        <v>133</v>
      </c>
      <c r="B37" s="5">
        <v>840</v>
      </c>
      <c r="C37" s="5">
        <v>323</v>
      </c>
      <c r="D37" s="5">
        <v>6</v>
      </c>
      <c r="E37" s="5">
        <v>1169</v>
      </c>
      <c r="H37" s="4" t="s">
        <v>133</v>
      </c>
      <c r="I37" s="5">
        <v>124</v>
      </c>
      <c r="J37" s="5">
        <v>15</v>
      </c>
      <c r="K37" s="5">
        <v>1</v>
      </c>
      <c r="L37" s="5">
        <v>140</v>
      </c>
    </row>
    <row r="39" spans="1:12" x14ac:dyDescent="0.35">
      <c r="A39" t="s">
        <v>150</v>
      </c>
      <c r="H39" t="s">
        <v>173</v>
      </c>
    </row>
    <row r="40" spans="1:12" x14ac:dyDescent="0.35">
      <c r="A40" s="3" t="s">
        <v>174</v>
      </c>
      <c r="B40" s="3" t="s">
        <v>19</v>
      </c>
      <c r="H40" s="3" t="s">
        <v>34</v>
      </c>
      <c r="I40" s="3" t="s">
        <v>19</v>
      </c>
    </row>
    <row r="41" spans="1:12" x14ac:dyDescent="0.35">
      <c r="A41" s="3" t="s">
        <v>20</v>
      </c>
      <c r="B41" t="s">
        <v>11</v>
      </c>
      <c r="C41" t="s">
        <v>12</v>
      </c>
      <c r="D41" t="s">
        <v>10</v>
      </c>
      <c r="E41" t="s">
        <v>133</v>
      </c>
      <c r="H41" s="3" t="s">
        <v>20</v>
      </c>
      <c r="I41" t="s">
        <v>11</v>
      </c>
      <c r="J41" t="s">
        <v>12</v>
      </c>
      <c r="K41" t="s">
        <v>10</v>
      </c>
      <c r="L41" t="s">
        <v>133</v>
      </c>
    </row>
    <row r="42" spans="1:12" x14ac:dyDescent="0.35">
      <c r="A42" s="4" t="s">
        <v>0</v>
      </c>
      <c r="B42" s="5">
        <v>0</v>
      </c>
      <c r="C42" s="5">
        <v>0</v>
      </c>
      <c r="D42" s="5"/>
      <c r="E42" s="5">
        <v>0</v>
      </c>
      <c r="H42" s="4" t="s">
        <v>0</v>
      </c>
      <c r="I42" s="5">
        <v>0</v>
      </c>
      <c r="J42" s="5">
        <v>0</v>
      </c>
      <c r="K42" s="5"/>
      <c r="L42" s="5">
        <v>0</v>
      </c>
    </row>
    <row r="43" spans="1:12" x14ac:dyDescent="0.35">
      <c r="A43" s="4" t="s">
        <v>5</v>
      </c>
      <c r="B43" s="5">
        <v>5</v>
      </c>
      <c r="C43" s="5">
        <v>1</v>
      </c>
      <c r="D43" s="5"/>
      <c r="E43" s="5">
        <v>6</v>
      </c>
      <c r="H43" s="4" t="s">
        <v>5</v>
      </c>
      <c r="I43" s="5">
        <v>0</v>
      </c>
      <c r="J43" s="5">
        <v>0</v>
      </c>
      <c r="K43" s="5"/>
      <c r="L43" s="5">
        <v>0</v>
      </c>
    </row>
    <row r="44" spans="1:12" x14ac:dyDescent="0.35">
      <c r="A44" s="4" t="s">
        <v>1</v>
      </c>
      <c r="B44" s="5">
        <v>84</v>
      </c>
      <c r="C44" s="5">
        <v>7</v>
      </c>
      <c r="D44" s="5">
        <v>0</v>
      </c>
      <c r="E44" s="5">
        <v>91</v>
      </c>
      <c r="H44" s="4" t="s">
        <v>1</v>
      </c>
      <c r="I44" s="5">
        <v>4</v>
      </c>
      <c r="J44" s="5">
        <v>1</v>
      </c>
      <c r="K44" s="5">
        <v>0</v>
      </c>
      <c r="L44" s="5">
        <v>5</v>
      </c>
    </row>
    <row r="45" spans="1:12" x14ac:dyDescent="0.35">
      <c r="A45" s="4" t="s">
        <v>2</v>
      </c>
      <c r="B45" s="5">
        <v>146</v>
      </c>
      <c r="C45" s="5">
        <v>7</v>
      </c>
      <c r="D45" s="5">
        <v>1</v>
      </c>
      <c r="E45" s="5">
        <v>154</v>
      </c>
      <c r="H45" s="4" t="s">
        <v>2</v>
      </c>
      <c r="I45" s="5">
        <v>2</v>
      </c>
      <c r="J45" s="5">
        <v>0</v>
      </c>
      <c r="K45" s="5">
        <v>0</v>
      </c>
      <c r="L45" s="5">
        <v>2</v>
      </c>
    </row>
    <row r="46" spans="1:12" x14ac:dyDescent="0.35">
      <c r="A46" s="4" t="s">
        <v>3</v>
      </c>
      <c r="B46" s="5">
        <v>116</v>
      </c>
      <c r="C46" s="5">
        <v>3</v>
      </c>
      <c r="D46" s="5">
        <v>0</v>
      </c>
      <c r="E46" s="5">
        <v>119</v>
      </c>
      <c r="H46" s="4" t="s">
        <v>3</v>
      </c>
      <c r="I46" s="5">
        <v>1</v>
      </c>
      <c r="J46" s="5">
        <v>0</v>
      </c>
      <c r="K46" s="5">
        <v>0</v>
      </c>
      <c r="L46" s="5">
        <v>1</v>
      </c>
    </row>
    <row r="47" spans="1:12" x14ac:dyDescent="0.35">
      <c r="A47" s="4" t="s">
        <v>4</v>
      </c>
      <c r="B47" s="5">
        <v>115</v>
      </c>
      <c r="C47" s="5">
        <v>4</v>
      </c>
      <c r="D47" s="5">
        <v>0</v>
      </c>
      <c r="E47" s="5">
        <v>119</v>
      </c>
      <c r="H47" s="4" t="s">
        <v>4</v>
      </c>
      <c r="I47" s="5">
        <v>2</v>
      </c>
      <c r="J47" s="5">
        <v>0</v>
      </c>
      <c r="K47" s="5">
        <v>0</v>
      </c>
      <c r="L47" s="5">
        <v>2</v>
      </c>
    </row>
    <row r="48" spans="1:12" x14ac:dyDescent="0.35">
      <c r="A48" s="4" t="s">
        <v>6</v>
      </c>
      <c r="B48" s="5">
        <v>76</v>
      </c>
      <c r="C48" s="5">
        <v>8</v>
      </c>
      <c r="D48" s="5">
        <v>0</v>
      </c>
      <c r="E48" s="5">
        <v>84</v>
      </c>
      <c r="H48" s="4" t="s">
        <v>6</v>
      </c>
      <c r="I48" s="5">
        <v>3</v>
      </c>
      <c r="J48" s="5">
        <v>0</v>
      </c>
      <c r="K48" s="5">
        <v>0</v>
      </c>
      <c r="L48" s="5">
        <v>3</v>
      </c>
    </row>
    <row r="49" spans="1:13" x14ac:dyDescent="0.35">
      <c r="A49" s="4" t="s">
        <v>7</v>
      </c>
      <c r="B49" s="5">
        <v>34</v>
      </c>
      <c r="C49" s="5">
        <v>0</v>
      </c>
      <c r="D49" s="5">
        <v>0</v>
      </c>
      <c r="E49" s="5">
        <v>34</v>
      </c>
      <c r="H49" s="4" t="s">
        <v>7</v>
      </c>
      <c r="I49" s="5">
        <v>0</v>
      </c>
      <c r="J49" s="5">
        <v>0</v>
      </c>
      <c r="K49" s="5">
        <v>0</v>
      </c>
      <c r="L49" s="5">
        <v>0</v>
      </c>
    </row>
    <row r="50" spans="1:13" x14ac:dyDescent="0.35">
      <c r="A50" s="4" t="s">
        <v>8</v>
      </c>
      <c r="B50" s="5">
        <v>9</v>
      </c>
      <c r="C50" s="5">
        <v>1</v>
      </c>
      <c r="D50" s="5">
        <v>0</v>
      </c>
      <c r="E50" s="5">
        <v>10</v>
      </c>
      <c r="H50" s="4" t="s">
        <v>8</v>
      </c>
      <c r="I50" s="5">
        <v>1</v>
      </c>
      <c r="J50" s="5">
        <v>0</v>
      </c>
      <c r="K50" s="5">
        <v>0</v>
      </c>
      <c r="L50" s="5">
        <v>1</v>
      </c>
    </row>
    <row r="51" spans="1:13" x14ac:dyDescent="0.35">
      <c r="A51" s="4" t="s">
        <v>9</v>
      </c>
      <c r="B51" s="5">
        <v>2</v>
      </c>
      <c r="C51" s="5">
        <v>0</v>
      </c>
      <c r="D51" s="5"/>
      <c r="E51" s="5">
        <v>2</v>
      </c>
      <c r="H51" s="4" t="s">
        <v>9</v>
      </c>
      <c r="I51" s="5">
        <v>1</v>
      </c>
      <c r="J51" s="5">
        <v>1</v>
      </c>
      <c r="K51" s="5"/>
      <c r="L51" s="5">
        <v>2</v>
      </c>
    </row>
    <row r="52" spans="1:13" x14ac:dyDescent="0.35">
      <c r="A52" s="4" t="s">
        <v>10</v>
      </c>
      <c r="B52" s="5">
        <v>0</v>
      </c>
      <c r="C52" s="5">
        <v>0</v>
      </c>
      <c r="D52" s="5">
        <v>0</v>
      </c>
      <c r="E52" s="5">
        <v>0</v>
      </c>
      <c r="H52" s="4" t="s">
        <v>10</v>
      </c>
      <c r="I52" s="5">
        <v>0</v>
      </c>
      <c r="J52" s="5">
        <v>0</v>
      </c>
      <c r="K52" s="5">
        <v>0</v>
      </c>
      <c r="L52" s="5">
        <v>0</v>
      </c>
    </row>
    <row r="53" spans="1:13" x14ac:dyDescent="0.35">
      <c r="A53" s="4" t="s">
        <v>133</v>
      </c>
      <c r="B53" s="5">
        <v>587</v>
      </c>
      <c r="C53" s="5">
        <v>31</v>
      </c>
      <c r="D53" s="5">
        <v>1</v>
      </c>
      <c r="E53" s="5">
        <v>619</v>
      </c>
      <c r="H53" s="4" t="s">
        <v>133</v>
      </c>
      <c r="I53" s="5">
        <v>14</v>
      </c>
      <c r="J53" s="5">
        <v>2</v>
      </c>
      <c r="K53" s="5">
        <v>0</v>
      </c>
      <c r="L53" s="5">
        <v>16</v>
      </c>
    </row>
    <row r="55" spans="1:13" x14ac:dyDescent="0.35">
      <c r="A55" t="s">
        <v>137</v>
      </c>
    </row>
    <row r="56" spans="1:13" x14ac:dyDescent="0.35">
      <c r="A56" t="str">
        <f>"TABLE 4B PERSONS INJURED BY SEX BY AGE - "&amp;A2&amp;""</f>
        <v>TABLE 4B PERSONS INJURED BY SEX BY AGE - 2021</v>
      </c>
    </row>
    <row r="58" spans="1:13" x14ac:dyDescent="0.35">
      <c r="A58" t="s">
        <v>144</v>
      </c>
      <c r="H58" t="s">
        <v>145</v>
      </c>
    </row>
    <row r="59" spans="1:13" x14ac:dyDescent="0.35">
      <c r="A59" s="3" t="s">
        <v>13</v>
      </c>
      <c r="B59" s="3" t="s">
        <v>19</v>
      </c>
      <c r="H59" s="3" t="s">
        <v>14</v>
      </c>
      <c r="I59" s="3" t="s">
        <v>19</v>
      </c>
    </row>
    <row r="60" spans="1:13" x14ac:dyDescent="0.35">
      <c r="A60" s="3" t="s">
        <v>20</v>
      </c>
      <c r="B60" t="s">
        <v>11</v>
      </c>
      <c r="C60" t="s">
        <v>12</v>
      </c>
      <c r="D60" t="s">
        <v>18</v>
      </c>
      <c r="E60" t="s">
        <v>10</v>
      </c>
      <c r="F60" t="s">
        <v>133</v>
      </c>
      <c r="H60" s="3" t="s">
        <v>20</v>
      </c>
      <c r="I60" t="s">
        <v>11</v>
      </c>
      <c r="J60" t="s">
        <v>12</v>
      </c>
      <c r="K60" t="s">
        <v>18</v>
      </c>
      <c r="L60" t="s">
        <v>10</v>
      </c>
      <c r="M60" t="s">
        <v>133</v>
      </c>
    </row>
    <row r="61" spans="1:13" x14ac:dyDescent="0.35">
      <c r="A61" s="4" t="s">
        <v>0</v>
      </c>
      <c r="B61" s="5">
        <v>32</v>
      </c>
      <c r="C61" s="5">
        <v>29</v>
      </c>
      <c r="D61" s="5">
        <v>0</v>
      </c>
      <c r="E61" s="5">
        <v>1</v>
      </c>
      <c r="F61" s="5">
        <v>62</v>
      </c>
      <c r="H61" s="4" t="s">
        <v>0</v>
      </c>
      <c r="I61" s="5">
        <v>926</v>
      </c>
      <c r="J61" s="5">
        <v>937</v>
      </c>
      <c r="K61" s="5">
        <v>1</v>
      </c>
      <c r="L61" s="5">
        <v>28</v>
      </c>
      <c r="M61" s="5">
        <v>1892</v>
      </c>
    </row>
    <row r="62" spans="1:13" x14ac:dyDescent="0.35">
      <c r="A62" s="4" t="s">
        <v>5</v>
      </c>
      <c r="B62" s="5">
        <v>142</v>
      </c>
      <c r="C62" s="5">
        <v>57</v>
      </c>
      <c r="D62" s="5"/>
      <c r="E62" s="5">
        <v>2</v>
      </c>
      <c r="F62" s="5">
        <v>201</v>
      </c>
      <c r="H62" s="4" t="s">
        <v>5</v>
      </c>
      <c r="I62" s="5">
        <v>3776</v>
      </c>
      <c r="J62" s="5">
        <v>4377</v>
      </c>
      <c r="K62" s="5"/>
      <c r="L62" s="5">
        <v>97</v>
      </c>
      <c r="M62" s="5">
        <v>8250</v>
      </c>
    </row>
    <row r="63" spans="1:13" x14ac:dyDescent="0.35">
      <c r="A63" s="4" t="s">
        <v>1</v>
      </c>
      <c r="B63" s="5">
        <v>17136</v>
      </c>
      <c r="C63" s="5">
        <v>12850</v>
      </c>
      <c r="D63" s="5">
        <v>1</v>
      </c>
      <c r="E63" s="5">
        <v>360</v>
      </c>
      <c r="F63" s="5">
        <v>30347</v>
      </c>
      <c r="H63" s="4" t="s">
        <v>1</v>
      </c>
      <c r="I63" s="5">
        <v>5781</v>
      </c>
      <c r="J63" s="5">
        <v>8709</v>
      </c>
      <c r="K63" s="5">
        <v>4</v>
      </c>
      <c r="L63" s="5">
        <v>232</v>
      </c>
      <c r="M63" s="5">
        <v>14726</v>
      </c>
    </row>
    <row r="64" spans="1:13" x14ac:dyDescent="0.35">
      <c r="A64" s="4" t="s">
        <v>2</v>
      </c>
      <c r="B64" s="5">
        <v>22102</v>
      </c>
      <c r="C64" s="5">
        <v>16110</v>
      </c>
      <c r="D64" s="5">
        <v>3</v>
      </c>
      <c r="E64" s="5">
        <v>479</v>
      </c>
      <c r="F64" s="5">
        <v>38694</v>
      </c>
      <c r="H64" s="4" t="s">
        <v>2</v>
      </c>
      <c r="I64" s="5">
        <v>3755</v>
      </c>
      <c r="J64" s="5">
        <v>5582</v>
      </c>
      <c r="K64" s="5">
        <v>2</v>
      </c>
      <c r="L64" s="5">
        <v>159</v>
      </c>
      <c r="M64" s="5">
        <v>9498</v>
      </c>
    </row>
    <row r="65" spans="1:13" x14ac:dyDescent="0.35">
      <c r="A65" s="4" t="s">
        <v>3</v>
      </c>
      <c r="B65" s="5">
        <v>15116</v>
      </c>
      <c r="C65" s="5">
        <v>11874</v>
      </c>
      <c r="D65" s="5"/>
      <c r="E65" s="5">
        <v>338</v>
      </c>
      <c r="F65" s="5">
        <v>27328</v>
      </c>
      <c r="H65" s="4" t="s">
        <v>3</v>
      </c>
      <c r="I65" s="5">
        <v>2115</v>
      </c>
      <c r="J65" s="5">
        <v>3690</v>
      </c>
      <c r="K65" s="5"/>
      <c r="L65" s="5">
        <v>94</v>
      </c>
      <c r="M65" s="5">
        <v>5899</v>
      </c>
    </row>
    <row r="66" spans="1:13" x14ac:dyDescent="0.35">
      <c r="A66" s="4" t="s">
        <v>4</v>
      </c>
      <c r="B66" s="5">
        <v>11545</v>
      </c>
      <c r="C66" s="5">
        <v>9471</v>
      </c>
      <c r="D66" s="5">
        <v>1</v>
      </c>
      <c r="E66" s="5">
        <v>289</v>
      </c>
      <c r="F66" s="5">
        <v>21306</v>
      </c>
      <c r="H66" s="4" t="s">
        <v>4</v>
      </c>
      <c r="I66" s="5">
        <v>1537</v>
      </c>
      <c r="J66" s="5">
        <v>3679</v>
      </c>
      <c r="K66" s="5">
        <v>0</v>
      </c>
      <c r="L66" s="5">
        <v>91</v>
      </c>
      <c r="M66" s="5">
        <v>5307</v>
      </c>
    </row>
    <row r="67" spans="1:13" x14ac:dyDescent="0.35">
      <c r="A67" s="4" t="s">
        <v>6</v>
      </c>
      <c r="B67" s="5">
        <v>9980</v>
      </c>
      <c r="C67" s="5">
        <v>7529</v>
      </c>
      <c r="D67" s="5"/>
      <c r="E67" s="5">
        <v>208</v>
      </c>
      <c r="F67" s="5">
        <v>17717</v>
      </c>
      <c r="H67" s="4" t="s">
        <v>6</v>
      </c>
      <c r="I67" s="5">
        <v>1157</v>
      </c>
      <c r="J67" s="5">
        <v>3219</v>
      </c>
      <c r="K67" s="5"/>
      <c r="L67" s="5">
        <v>58</v>
      </c>
      <c r="M67" s="5">
        <v>4434</v>
      </c>
    </row>
    <row r="68" spans="1:13" x14ac:dyDescent="0.35">
      <c r="A68" s="4" t="s">
        <v>7</v>
      </c>
      <c r="B68" s="5">
        <v>5240</v>
      </c>
      <c r="C68" s="5">
        <v>4156</v>
      </c>
      <c r="D68" s="5"/>
      <c r="E68" s="5">
        <v>98</v>
      </c>
      <c r="F68" s="5">
        <v>9494</v>
      </c>
      <c r="H68" s="4" t="s">
        <v>7</v>
      </c>
      <c r="I68" s="5">
        <v>656</v>
      </c>
      <c r="J68" s="5">
        <v>2067</v>
      </c>
      <c r="K68" s="5"/>
      <c r="L68" s="5">
        <v>42</v>
      </c>
      <c r="M68" s="5">
        <v>2765</v>
      </c>
    </row>
    <row r="69" spans="1:13" x14ac:dyDescent="0.35">
      <c r="A69" s="4" t="s">
        <v>8</v>
      </c>
      <c r="B69" s="5">
        <v>1898</v>
      </c>
      <c r="C69" s="5">
        <v>1572</v>
      </c>
      <c r="D69" s="5"/>
      <c r="E69" s="5">
        <v>49</v>
      </c>
      <c r="F69" s="5">
        <v>3519</v>
      </c>
      <c r="H69" s="4" t="s">
        <v>8</v>
      </c>
      <c r="I69" s="5">
        <v>321</v>
      </c>
      <c r="J69" s="5">
        <v>968</v>
      </c>
      <c r="K69" s="5"/>
      <c r="L69" s="5">
        <v>26</v>
      </c>
      <c r="M69" s="5">
        <v>1315</v>
      </c>
    </row>
    <row r="70" spans="1:13" x14ac:dyDescent="0.35">
      <c r="A70" s="4" t="s">
        <v>9</v>
      </c>
      <c r="B70" s="5">
        <v>489</v>
      </c>
      <c r="C70" s="5">
        <v>331</v>
      </c>
      <c r="D70" s="5"/>
      <c r="E70" s="5">
        <v>9</v>
      </c>
      <c r="F70" s="5">
        <v>829</v>
      </c>
      <c r="H70" s="4" t="s">
        <v>9</v>
      </c>
      <c r="I70" s="5">
        <v>124</v>
      </c>
      <c r="J70" s="5">
        <v>308</v>
      </c>
      <c r="K70" s="5"/>
      <c r="L70" s="5">
        <v>7</v>
      </c>
      <c r="M70" s="5">
        <v>439</v>
      </c>
    </row>
    <row r="71" spans="1:13" x14ac:dyDescent="0.35">
      <c r="A71" s="4" t="s">
        <v>10</v>
      </c>
      <c r="B71" s="5">
        <v>128</v>
      </c>
      <c r="C71" s="5">
        <v>74</v>
      </c>
      <c r="D71" s="5"/>
      <c r="E71" s="5">
        <v>108</v>
      </c>
      <c r="F71" s="5">
        <v>310</v>
      </c>
      <c r="H71" s="4" t="s">
        <v>10</v>
      </c>
      <c r="I71" s="5">
        <v>592</v>
      </c>
      <c r="J71" s="5">
        <v>853</v>
      </c>
      <c r="K71" s="5"/>
      <c r="L71" s="5">
        <v>398</v>
      </c>
      <c r="M71" s="5">
        <v>1843</v>
      </c>
    </row>
    <row r="72" spans="1:13" x14ac:dyDescent="0.35">
      <c r="A72" s="4" t="s">
        <v>133</v>
      </c>
      <c r="B72" s="5">
        <v>83808</v>
      </c>
      <c r="C72" s="5">
        <v>64053</v>
      </c>
      <c r="D72" s="5">
        <v>5</v>
      </c>
      <c r="E72" s="5">
        <v>1941</v>
      </c>
      <c r="F72" s="5">
        <v>149807</v>
      </c>
      <c r="H72" s="4" t="s">
        <v>133</v>
      </c>
      <c r="I72" s="5">
        <v>20740</v>
      </c>
      <c r="J72" s="5">
        <v>34389</v>
      </c>
      <c r="K72" s="5">
        <v>7</v>
      </c>
      <c r="L72" s="5">
        <v>1232</v>
      </c>
      <c r="M72" s="5">
        <v>56368</v>
      </c>
    </row>
    <row r="74" spans="1:13" x14ac:dyDescent="0.35">
      <c r="A74" t="s">
        <v>146</v>
      </c>
      <c r="H74" t="s">
        <v>147</v>
      </c>
    </row>
    <row r="75" spans="1:13" x14ac:dyDescent="0.35">
      <c r="A75" s="3" t="s">
        <v>15</v>
      </c>
      <c r="B75" s="3" t="s">
        <v>19</v>
      </c>
      <c r="H75" s="3" t="s">
        <v>16</v>
      </c>
      <c r="I75" s="3" t="s">
        <v>19</v>
      </c>
    </row>
    <row r="76" spans="1:13" x14ac:dyDescent="0.35">
      <c r="A76" s="3" t="s">
        <v>20</v>
      </c>
      <c r="B76" t="s">
        <v>11</v>
      </c>
      <c r="C76" t="s">
        <v>12</v>
      </c>
      <c r="D76" t="s">
        <v>18</v>
      </c>
      <c r="E76" t="s">
        <v>10</v>
      </c>
      <c r="F76" t="s">
        <v>133</v>
      </c>
      <c r="H76" s="3" t="s">
        <v>20</v>
      </c>
      <c r="I76" t="s">
        <v>11</v>
      </c>
      <c r="J76" t="s">
        <v>12</v>
      </c>
      <c r="K76" t="s">
        <v>18</v>
      </c>
      <c r="L76" t="s">
        <v>10</v>
      </c>
      <c r="M76" t="s">
        <v>133</v>
      </c>
    </row>
    <row r="77" spans="1:13" x14ac:dyDescent="0.35">
      <c r="A77" s="4" t="s">
        <v>0</v>
      </c>
      <c r="B77" s="5">
        <v>101</v>
      </c>
      <c r="C77" s="5">
        <v>65</v>
      </c>
      <c r="D77" s="5">
        <v>0</v>
      </c>
      <c r="E77" s="5">
        <v>5</v>
      </c>
      <c r="F77" s="5">
        <v>171</v>
      </c>
      <c r="H77" s="4" t="s">
        <v>0</v>
      </c>
      <c r="I77" s="5">
        <v>18</v>
      </c>
      <c r="J77" s="5">
        <v>7</v>
      </c>
      <c r="K77" s="5">
        <v>0</v>
      </c>
      <c r="L77" s="5">
        <v>0</v>
      </c>
      <c r="M77" s="5">
        <v>25</v>
      </c>
    </row>
    <row r="78" spans="1:13" x14ac:dyDescent="0.35">
      <c r="A78" s="4" t="s">
        <v>5</v>
      </c>
      <c r="B78" s="5">
        <v>431</v>
      </c>
      <c r="C78" s="5">
        <v>283</v>
      </c>
      <c r="D78" s="5"/>
      <c r="E78" s="5">
        <v>17</v>
      </c>
      <c r="F78" s="5">
        <v>731</v>
      </c>
      <c r="H78" s="4" t="s">
        <v>5</v>
      </c>
      <c r="I78" s="5">
        <v>615</v>
      </c>
      <c r="J78" s="5">
        <v>154</v>
      </c>
      <c r="K78" s="5"/>
      <c r="L78" s="5">
        <v>19</v>
      </c>
      <c r="M78" s="5">
        <v>788</v>
      </c>
    </row>
    <row r="79" spans="1:13" x14ac:dyDescent="0.35">
      <c r="A79" s="4" t="s">
        <v>1</v>
      </c>
      <c r="B79" s="5">
        <v>948</v>
      </c>
      <c r="C79" s="5">
        <v>585</v>
      </c>
      <c r="D79" s="5">
        <v>0</v>
      </c>
      <c r="E79" s="5">
        <v>34</v>
      </c>
      <c r="F79" s="5">
        <v>1567</v>
      </c>
      <c r="H79" s="4" t="s">
        <v>1</v>
      </c>
      <c r="I79" s="5">
        <v>996</v>
      </c>
      <c r="J79" s="5">
        <v>267</v>
      </c>
      <c r="K79" s="5">
        <v>1</v>
      </c>
      <c r="L79" s="5">
        <v>31</v>
      </c>
      <c r="M79" s="5">
        <v>1295</v>
      </c>
    </row>
    <row r="80" spans="1:13" x14ac:dyDescent="0.35">
      <c r="A80" s="4" t="s">
        <v>2</v>
      </c>
      <c r="B80" s="5">
        <v>1200</v>
      </c>
      <c r="C80" s="5">
        <v>671</v>
      </c>
      <c r="D80" s="5">
        <v>0</v>
      </c>
      <c r="E80" s="5">
        <v>57</v>
      </c>
      <c r="F80" s="5">
        <v>1928</v>
      </c>
      <c r="H80" s="4" t="s">
        <v>2</v>
      </c>
      <c r="I80" s="5">
        <v>973</v>
      </c>
      <c r="J80" s="5">
        <v>275</v>
      </c>
      <c r="K80" s="5">
        <v>0</v>
      </c>
      <c r="L80" s="5">
        <v>45</v>
      </c>
      <c r="M80" s="5">
        <v>1293</v>
      </c>
    </row>
    <row r="81" spans="1:20" x14ac:dyDescent="0.35">
      <c r="A81" s="4" t="s">
        <v>3</v>
      </c>
      <c r="B81" s="5">
        <v>902</v>
      </c>
      <c r="C81" s="5">
        <v>555</v>
      </c>
      <c r="D81" s="5"/>
      <c r="E81" s="5">
        <v>51</v>
      </c>
      <c r="F81" s="5">
        <v>1508</v>
      </c>
      <c r="H81" s="4" t="s">
        <v>3</v>
      </c>
      <c r="I81" s="5">
        <v>843</v>
      </c>
      <c r="J81" s="5">
        <v>206</v>
      </c>
      <c r="K81" s="5"/>
      <c r="L81" s="5">
        <v>33</v>
      </c>
      <c r="M81" s="5">
        <v>1082</v>
      </c>
    </row>
    <row r="82" spans="1:20" x14ac:dyDescent="0.35">
      <c r="A82" s="4" t="s">
        <v>4</v>
      </c>
      <c r="B82" s="5">
        <v>804</v>
      </c>
      <c r="C82" s="5">
        <v>520</v>
      </c>
      <c r="D82" s="5">
        <v>0</v>
      </c>
      <c r="E82" s="5">
        <v>35</v>
      </c>
      <c r="F82" s="5">
        <v>1359</v>
      </c>
      <c r="H82" s="4" t="s">
        <v>4</v>
      </c>
      <c r="I82" s="5">
        <v>881</v>
      </c>
      <c r="J82" s="5">
        <v>175</v>
      </c>
      <c r="K82" s="5">
        <v>1</v>
      </c>
      <c r="L82" s="5">
        <v>36</v>
      </c>
      <c r="M82" s="5">
        <v>1093</v>
      </c>
    </row>
    <row r="83" spans="1:20" x14ac:dyDescent="0.35">
      <c r="A83" s="4" t="s">
        <v>6</v>
      </c>
      <c r="B83" s="5">
        <v>830</v>
      </c>
      <c r="C83" s="5">
        <v>554</v>
      </c>
      <c r="D83" s="5"/>
      <c r="E83" s="5">
        <v>44</v>
      </c>
      <c r="F83" s="5">
        <v>1428</v>
      </c>
      <c r="H83" s="4" t="s">
        <v>6</v>
      </c>
      <c r="I83" s="5">
        <v>996</v>
      </c>
      <c r="J83" s="5">
        <v>179</v>
      </c>
      <c r="K83" s="5"/>
      <c r="L83" s="5">
        <v>26</v>
      </c>
      <c r="M83" s="5">
        <v>1201</v>
      </c>
    </row>
    <row r="84" spans="1:20" x14ac:dyDescent="0.35">
      <c r="A84" s="4" t="s">
        <v>7</v>
      </c>
      <c r="B84" s="5">
        <v>538</v>
      </c>
      <c r="C84" s="5">
        <v>405</v>
      </c>
      <c r="D84" s="5"/>
      <c r="E84" s="5">
        <v>24</v>
      </c>
      <c r="F84" s="5">
        <v>967</v>
      </c>
      <c r="H84" s="4" t="s">
        <v>7</v>
      </c>
      <c r="I84" s="5">
        <v>483</v>
      </c>
      <c r="J84" s="5">
        <v>84</v>
      </c>
      <c r="K84" s="5"/>
      <c r="L84" s="5">
        <v>16</v>
      </c>
      <c r="M84" s="5">
        <v>583</v>
      </c>
    </row>
    <row r="85" spans="1:20" x14ac:dyDescent="0.35">
      <c r="A85" s="4" t="s">
        <v>8</v>
      </c>
      <c r="B85" s="5">
        <v>209</v>
      </c>
      <c r="C85" s="5">
        <v>173</v>
      </c>
      <c r="D85" s="5"/>
      <c r="E85" s="5">
        <v>7</v>
      </c>
      <c r="F85" s="5">
        <v>389</v>
      </c>
      <c r="H85" s="4" t="s">
        <v>8</v>
      </c>
      <c r="I85" s="5">
        <v>173</v>
      </c>
      <c r="J85" s="5">
        <v>17</v>
      </c>
      <c r="K85" s="5"/>
      <c r="L85" s="5">
        <v>3</v>
      </c>
      <c r="M85" s="5">
        <v>193</v>
      </c>
    </row>
    <row r="86" spans="1:20" x14ac:dyDescent="0.35">
      <c r="A86" s="4" t="s">
        <v>9</v>
      </c>
      <c r="B86" s="5">
        <v>50</v>
      </c>
      <c r="C86" s="5">
        <v>52</v>
      </c>
      <c r="D86" s="5"/>
      <c r="E86" s="5">
        <v>1</v>
      </c>
      <c r="F86" s="5">
        <v>103</v>
      </c>
      <c r="H86" s="4" t="s">
        <v>9</v>
      </c>
      <c r="I86" s="5">
        <v>15</v>
      </c>
      <c r="J86" s="5">
        <v>3</v>
      </c>
      <c r="K86" s="5"/>
      <c r="L86" s="5">
        <v>1</v>
      </c>
      <c r="M86" s="5">
        <v>19</v>
      </c>
    </row>
    <row r="87" spans="1:20" x14ac:dyDescent="0.35">
      <c r="A87" s="4" t="s">
        <v>10</v>
      </c>
      <c r="B87" s="5">
        <v>70</v>
      </c>
      <c r="C87" s="5">
        <v>37</v>
      </c>
      <c r="D87" s="5"/>
      <c r="E87" s="5">
        <v>17</v>
      </c>
      <c r="F87" s="5">
        <v>124</v>
      </c>
      <c r="H87" s="4" t="s">
        <v>10</v>
      </c>
      <c r="I87" s="5">
        <v>32</v>
      </c>
      <c r="J87" s="5">
        <v>7</v>
      </c>
      <c r="K87" s="5"/>
      <c r="L87" s="5">
        <v>12</v>
      </c>
      <c r="M87" s="5">
        <v>51</v>
      </c>
    </row>
    <row r="88" spans="1:20" x14ac:dyDescent="0.35">
      <c r="A88" s="4" t="s">
        <v>133</v>
      </c>
      <c r="B88" s="5">
        <v>6083</v>
      </c>
      <c r="C88" s="5">
        <v>3900</v>
      </c>
      <c r="D88" s="5">
        <v>0</v>
      </c>
      <c r="E88" s="5">
        <v>292</v>
      </c>
      <c r="F88" s="5">
        <v>10275</v>
      </c>
      <c r="H88" s="4" t="s">
        <v>133</v>
      </c>
      <c r="I88" s="5">
        <v>6025</v>
      </c>
      <c r="J88" s="5">
        <v>1374</v>
      </c>
      <c r="K88" s="5">
        <v>2</v>
      </c>
      <c r="L88" s="5">
        <v>222</v>
      </c>
      <c r="M88" s="5">
        <v>7623</v>
      </c>
    </row>
    <row r="90" spans="1:20" x14ac:dyDescent="0.35">
      <c r="A90" t="s">
        <v>148</v>
      </c>
      <c r="H90" t="s">
        <v>175</v>
      </c>
      <c r="O90" t="s">
        <v>176</v>
      </c>
    </row>
    <row r="91" spans="1:20" x14ac:dyDescent="0.35">
      <c r="A91" s="3" t="s">
        <v>174</v>
      </c>
      <c r="B91" s="3" t="s">
        <v>19</v>
      </c>
      <c r="H91" s="3" t="s">
        <v>34</v>
      </c>
      <c r="I91" s="3" t="s">
        <v>19</v>
      </c>
      <c r="O91" s="3" t="s">
        <v>172</v>
      </c>
      <c r="P91" s="3" t="s">
        <v>19</v>
      </c>
    </row>
    <row r="92" spans="1:20" x14ac:dyDescent="0.35">
      <c r="A92" s="3" t="s">
        <v>20</v>
      </c>
      <c r="B92" t="s">
        <v>11</v>
      </c>
      <c r="C92" t="s">
        <v>12</v>
      </c>
      <c r="D92" t="s">
        <v>18</v>
      </c>
      <c r="E92" t="s">
        <v>10</v>
      </c>
      <c r="F92" t="s">
        <v>133</v>
      </c>
      <c r="H92" s="3" t="s">
        <v>20</v>
      </c>
      <c r="I92" t="s">
        <v>11</v>
      </c>
      <c r="J92" t="s">
        <v>12</v>
      </c>
      <c r="K92" t="s">
        <v>18</v>
      </c>
      <c r="L92" t="s">
        <v>10</v>
      </c>
      <c r="M92" t="s">
        <v>133</v>
      </c>
      <c r="O92" s="3" t="s">
        <v>20</v>
      </c>
      <c r="P92" t="s">
        <v>11</v>
      </c>
      <c r="Q92" t="s">
        <v>12</v>
      </c>
      <c r="R92" t="s">
        <v>18</v>
      </c>
      <c r="S92" t="s">
        <v>10</v>
      </c>
      <c r="T92" t="s">
        <v>133</v>
      </c>
    </row>
    <row r="93" spans="1:20" x14ac:dyDescent="0.35">
      <c r="A93" s="4" t="s">
        <v>0</v>
      </c>
      <c r="B93" s="5">
        <v>10</v>
      </c>
      <c r="C93" s="5">
        <v>3</v>
      </c>
      <c r="D93" s="5">
        <v>0</v>
      </c>
      <c r="E93" s="5">
        <v>1</v>
      </c>
      <c r="F93" s="5">
        <v>14</v>
      </c>
      <c r="H93" s="4" t="s">
        <v>0</v>
      </c>
      <c r="I93" s="5">
        <v>2</v>
      </c>
      <c r="J93" s="5">
        <v>3</v>
      </c>
      <c r="K93" s="5">
        <v>0</v>
      </c>
      <c r="L93" s="5">
        <v>0</v>
      </c>
      <c r="M93" s="5">
        <v>5</v>
      </c>
      <c r="O93" s="4" t="s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</row>
    <row r="94" spans="1:20" x14ac:dyDescent="0.35">
      <c r="A94" s="4" t="s">
        <v>5</v>
      </c>
      <c r="B94" s="5">
        <v>143</v>
      </c>
      <c r="C94" s="5">
        <v>53</v>
      </c>
      <c r="D94" s="5"/>
      <c r="E94" s="5">
        <v>0</v>
      </c>
      <c r="F94" s="5">
        <v>196</v>
      </c>
      <c r="H94" s="4" t="s">
        <v>5</v>
      </c>
      <c r="I94" s="5">
        <v>45</v>
      </c>
      <c r="J94" s="5">
        <v>14</v>
      </c>
      <c r="K94" s="5"/>
      <c r="L94" s="5">
        <v>1</v>
      </c>
      <c r="M94" s="5">
        <v>60</v>
      </c>
      <c r="O94" s="4" t="s">
        <v>5</v>
      </c>
      <c r="P94" s="5">
        <v>0</v>
      </c>
      <c r="Q94" s="5">
        <v>0</v>
      </c>
      <c r="R94" s="5"/>
      <c r="S94" s="5">
        <v>0</v>
      </c>
      <c r="T94" s="5">
        <v>0</v>
      </c>
    </row>
    <row r="95" spans="1:20" x14ac:dyDescent="0.35">
      <c r="A95" s="4" t="s">
        <v>1</v>
      </c>
      <c r="B95" s="5">
        <v>1759</v>
      </c>
      <c r="C95" s="5">
        <v>226</v>
      </c>
      <c r="D95" s="5">
        <v>0</v>
      </c>
      <c r="E95" s="5">
        <v>34</v>
      </c>
      <c r="F95" s="5">
        <v>2019</v>
      </c>
      <c r="H95" s="4" t="s">
        <v>1</v>
      </c>
      <c r="I95" s="5">
        <v>131</v>
      </c>
      <c r="J95" s="5">
        <v>58</v>
      </c>
      <c r="K95" s="5">
        <v>0</v>
      </c>
      <c r="L95" s="5">
        <v>6</v>
      </c>
      <c r="M95" s="5">
        <v>195</v>
      </c>
      <c r="O95" s="4" t="s">
        <v>1</v>
      </c>
      <c r="P95" s="5">
        <v>1</v>
      </c>
      <c r="Q95" s="5">
        <v>1</v>
      </c>
      <c r="R95" s="5">
        <v>0</v>
      </c>
      <c r="S95" s="5">
        <v>0</v>
      </c>
      <c r="T95" s="5">
        <v>2</v>
      </c>
    </row>
    <row r="96" spans="1:20" x14ac:dyDescent="0.35">
      <c r="A96" s="4" t="s">
        <v>2</v>
      </c>
      <c r="B96" s="5">
        <v>3035</v>
      </c>
      <c r="C96" s="5">
        <v>348</v>
      </c>
      <c r="D96" s="5">
        <v>0</v>
      </c>
      <c r="E96" s="5">
        <v>41</v>
      </c>
      <c r="F96" s="5">
        <v>3424</v>
      </c>
      <c r="H96" s="4" t="s">
        <v>2</v>
      </c>
      <c r="I96" s="5">
        <v>151</v>
      </c>
      <c r="J96" s="5">
        <v>72</v>
      </c>
      <c r="K96" s="5">
        <v>0</v>
      </c>
      <c r="L96" s="5">
        <v>7</v>
      </c>
      <c r="M96" s="5">
        <v>230</v>
      </c>
      <c r="O96" s="4" t="s">
        <v>2</v>
      </c>
      <c r="P96" s="5">
        <v>2</v>
      </c>
      <c r="Q96" s="5">
        <v>1</v>
      </c>
      <c r="R96" s="5">
        <v>0</v>
      </c>
      <c r="S96" s="5">
        <v>0</v>
      </c>
      <c r="T96" s="5">
        <v>3</v>
      </c>
    </row>
    <row r="97" spans="1:20" x14ac:dyDescent="0.35">
      <c r="A97" s="4" t="s">
        <v>3</v>
      </c>
      <c r="B97" s="5">
        <v>1988</v>
      </c>
      <c r="C97" s="5">
        <v>268</v>
      </c>
      <c r="D97" s="5"/>
      <c r="E97" s="5">
        <v>33</v>
      </c>
      <c r="F97" s="5">
        <v>2289</v>
      </c>
      <c r="H97" s="4" t="s">
        <v>3</v>
      </c>
      <c r="I97" s="5">
        <v>109</v>
      </c>
      <c r="J97" s="5">
        <v>48</v>
      </c>
      <c r="K97" s="5"/>
      <c r="L97" s="5">
        <v>7</v>
      </c>
      <c r="M97" s="5">
        <v>164</v>
      </c>
      <c r="O97" s="4" t="s">
        <v>3</v>
      </c>
      <c r="P97" s="5">
        <v>2</v>
      </c>
      <c r="Q97" s="5">
        <v>1</v>
      </c>
      <c r="R97" s="5"/>
      <c r="S97" s="5">
        <v>0</v>
      </c>
      <c r="T97" s="5">
        <v>3</v>
      </c>
    </row>
    <row r="98" spans="1:20" x14ac:dyDescent="0.35">
      <c r="A98" s="4" t="s">
        <v>4</v>
      </c>
      <c r="B98" s="5">
        <v>1413</v>
      </c>
      <c r="C98" s="5">
        <v>203</v>
      </c>
      <c r="D98" s="5">
        <v>0</v>
      </c>
      <c r="E98" s="5">
        <v>24</v>
      </c>
      <c r="F98" s="5">
        <v>1640</v>
      </c>
      <c r="H98" s="4" t="s">
        <v>4</v>
      </c>
      <c r="I98" s="5">
        <v>82</v>
      </c>
      <c r="J98" s="5">
        <v>42</v>
      </c>
      <c r="K98" s="5">
        <v>0</v>
      </c>
      <c r="L98" s="5">
        <v>3</v>
      </c>
      <c r="M98" s="5">
        <v>127</v>
      </c>
      <c r="O98" s="4" t="s">
        <v>4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</row>
    <row r="99" spans="1:20" x14ac:dyDescent="0.35">
      <c r="A99" s="4" t="s">
        <v>6</v>
      </c>
      <c r="B99" s="5">
        <v>1158</v>
      </c>
      <c r="C99" s="5">
        <v>121</v>
      </c>
      <c r="D99" s="5"/>
      <c r="E99" s="5">
        <v>13</v>
      </c>
      <c r="F99" s="5">
        <v>1292</v>
      </c>
      <c r="H99" s="4" t="s">
        <v>6</v>
      </c>
      <c r="I99" s="5">
        <v>63</v>
      </c>
      <c r="J99" s="5">
        <v>35</v>
      </c>
      <c r="K99" s="5"/>
      <c r="L99" s="5">
        <v>3</v>
      </c>
      <c r="M99" s="5">
        <v>101</v>
      </c>
      <c r="O99" s="4" t="s">
        <v>6</v>
      </c>
      <c r="P99" s="5">
        <v>0</v>
      </c>
      <c r="Q99" s="5">
        <v>1</v>
      </c>
      <c r="R99" s="5"/>
      <c r="S99" s="5">
        <v>0</v>
      </c>
      <c r="T99" s="5">
        <v>1</v>
      </c>
    </row>
    <row r="100" spans="1:20" x14ac:dyDescent="0.35">
      <c r="A100" s="4" t="s">
        <v>7</v>
      </c>
      <c r="B100" s="5">
        <v>417</v>
      </c>
      <c r="C100" s="5">
        <v>38</v>
      </c>
      <c r="D100" s="5"/>
      <c r="E100" s="5">
        <v>8</v>
      </c>
      <c r="F100" s="5">
        <v>463</v>
      </c>
      <c r="H100" s="4" t="s">
        <v>7</v>
      </c>
      <c r="I100" s="5">
        <v>19</v>
      </c>
      <c r="J100" s="5">
        <v>14</v>
      </c>
      <c r="K100" s="5"/>
      <c r="L100" s="5">
        <v>0</v>
      </c>
      <c r="M100" s="5">
        <v>33</v>
      </c>
      <c r="O100" s="4" t="s">
        <v>7</v>
      </c>
      <c r="P100" s="5">
        <v>0</v>
      </c>
      <c r="Q100" s="5">
        <v>0</v>
      </c>
      <c r="R100" s="5"/>
      <c r="S100" s="5">
        <v>0</v>
      </c>
      <c r="T100" s="5">
        <v>0</v>
      </c>
    </row>
    <row r="101" spans="1:20" x14ac:dyDescent="0.35">
      <c r="A101" s="4" t="s">
        <v>8</v>
      </c>
      <c r="B101" s="5">
        <v>70</v>
      </c>
      <c r="C101" s="5">
        <v>4</v>
      </c>
      <c r="D101" s="5"/>
      <c r="E101" s="5">
        <v>2</v>
      </c>
      <c r="F101" s="5">
        <v>76</v>
      </c>
      <c r="H101" s="4" t="s">
        <v>8</v>
      </c>
      <c r="I101" s="5">
        <v>9</v>
      </c>
      <c r="J101" s="5">
        <v>3</v>
      </c>
      <c r="K101" s="5"/>
      <c r="L101" s="5">
        <v>1</v>
      </c>
      <c r="M101" s="5">
        <v>13</v>
      </c>
      <c r="O101" s="4" t="s">
        <v>8</v>
      </c>
      <c r="P101" s="5">
        <v>0</v>
      </c>
      <c r="Q101" s="5">
        <v>0</v>
      </c>
      <c r="R101" s="5"/>
      <c r="S101" s="5">
        <v>0</v>
      </c>
      <c r="T101" s="5">
        <v>0</v>
      </c>
    </row>
    <row r="102" spans="1:20" x14ac:dyDescent="0.35">
      <c r="A102" s="4" t="s">
        <v>9</v>
      </c>
      <c r="B102" s="5">
        <v>7</v>
      </c>
      <c r="C102" s="5">
        <v>1</v>
      </c>
      <c r="D102" s="5"/>
      <c r="E102" s="5">
        <v>0</v>
      </c>
      <c r="F102" s="5">
        <v>8</v>
      </c>
      <c r="H102" s="4" t="s">
        <v>9</v>
      </c>
      <c r="I102" s="5">
        <v>4</v>
      </c>
      <c r="J102" s="5">
        <v>1</v>
      </c>
      <c r="K102" s="5"/>
      <c r="L102" s="5">
        <v>0</v>
      </c>
      <c r="M102" s="5">
        <v>5</v>
      </c>
      <c r="O102" s="4" t="s">
        <v>9</v>
      </c>
      <c r="P102" s="5">
        <v>0</v>
      </c>
      <c r="Q102" s="5">
        <v>0</v>
      </c>
      <c r="R102" s="5"/>
      <c r="S102" s="5">
        <v>0</v>
      </c>
      <c r="T102" s="5">
        <v>0</v>
      </c>
    </row>
    <row r="103" spans="1:20" x14ac:dyDescent="0.35">
      <c r="A103" s="4" t="s">
        <v>10</v>
      </c>
      <c r="B103" s="5">
        <v>21</v>
      </c>
      <c r="C103" s="5">
        <v>6</v>
      </c>
      <c r="D103" s="5"/>
      <c r="E103" s="5">
        <v>17</v>
      </c>
      <c r="F103" s="5">
        <v>44</v>
      </c>
      <c r="H103" s="4" t="s">
        <v>10</v>
      </c>
      <c r="I103" s="5">
        <v>39</v>
      </c>
      <c r="J103" s="5">
        <v>10</v>
      </c>
      <c r="K103" s="5"/>
      <c r="L103" s="5">
        <v>27</v>
      </c>
      <c r="M103" s="5">
        <v>76</v>
      </c>
      <c r="O103" s="4" t="s">
        <v>10</v>
      </c>
      <c r="P103" s="5">
        <v>0</v>
      </c>
      <c r="Q103" s="5">
        <v>0</v>
      </c>
      <c r="R103" s="5"/>
      <c r="S103" s="5">
        <v>0</v>
      </c>
      <c r="T103" s="5">
        <v>0</v>
      </c>
    </row>
    <row r="104" spans="1:20" x14ac:dyDescent="0.35">
      <c r="A104" s="4" t="s">
        <v>133</v>
      </c>
      <c r="B104" s="5">
        <v>10021</v>
      </c>
      <c r="C104" s="5">
        <v>1271</v>
      </c>
      <c r="D104" s="5">
        <v>0</v>
      </c>
      <c r="E104" s="5">
        <v>173</v>
      </c>
      <c r="F104" s="5">
        <v>11465</v>
      </c>
      <c r="H104" s="4" t="s">
        <v>133</v>
      </c>
      <c r="I104" s="5">
        <v>654</v>
      </c>
      <c r="J104" s="5">
        <v>300</v>
      </c>
      <c r="K104" s="5">
        <v>0</v>
      </c>
      <c r="L104" s="5">
        <v>55</v>
      </c>
      <c r="M104" s="5">
        <v>1009</v>
      </c>
      <c r="O104" s="4" t="s">
        <v>133</v>
      </c>
      <c r="P104" s="5">
        <v>5</v>
      </c>
      <c r="Q104" s="5">
        <v>4</v>
      </c>
      <c r="R104" s="5">
        <v>0</v>
      </c>
      <c r="S104" s="5">
        <v>0</v>
      </c>
      <c r="T104" s="5">
        <v>9</v>
      </c>
    </row>
    <row r="106" spans="1:20" x14ac:dyDescent="0.35">
      <c r="A106" t="s">
        <v>138</v>
      </c>
    </row>
    <row r="107" spans="1:20" x14ac:dyDescent="0.35">
      <c r="A107" t="str">
        <f>"TABLE 4C PERSONS KILLED AND INJURED BY EXTENT OF INJURY BY TYPE OF CRASH - "&amp;A2&amp;""</f>
        <v>TABLE 4C PERSONS KILLED AND INJURED BY EXTENT OF INJURY BY TYPE OF CRASH - 2021</v>
      </c>
    </row>
    <row r="109" spans="1:20" x14ac:dyDescent="0.35">
      <c r="A109" t="s">
        <v>139</v>
      </c>
    </row>
    <row r="110" spans="1:20" x14ac:dyDescent="0.35">
      <c r="A110" t="str">
        <f>"TABLE 4D PERSONS KILLED AND INJURED BY EXTENT OF INJURY BY TYPE OF VEHICLE - "&amp;A2&amp;""</f>
        <v>TABLE 4D PERSONS KILLED AND INJURED BY EXTENT OF INJURY BY TYPE OF VEHICLE - 2021</v>
      </c>
    </row>
    <row r="112" spans="1:20" x14ac:dyDescent="0.35">
      <c r="A112" t="s">
        <v>140</v>
      </c>
    </row>
    <row r="113" spans="1:1" x14ac:dyDescent="0.35">
      <c r="A113" t="str">
        <f>"TABLE 4E PEDESTRIANS KILLED AND INJURED BY AGE BY ACTION - "&amp;A2&amp;""</f>
        <v>TABLE 4E PEDESTRIANS KILLED AND INJURED BY AGE BY ACTION - 2021</v>
      </c>
    </row>
    <row r="115" spans="1:1" x14ac:dyDescent="0.35">
      <c r="A115" t="s">
        <v>141</v>
      </c>
    </row>
    <row r="116" spans="1:1" x14ac:dyDescent="0.35">
      <c r="A116" t="str">
        <f>"TABLE 4F PERSONS KILLED AND INJURED IN FATAL AND INJURY CRASHES BY AGE BY VICTIM CLASSIFICATION - "&amp;A2&amp;""</f>
        <v>TABLE 4F PERSONS KILLED AND INJURED IN FATAL AND INJURY CRASHES BY AGE BY VICTIM CLASSIFICATION - 2021</v>
      </c>
    </row>
    <row r="118" spans="1:1" x14ac:dyDescent="0.35">
      <c r="A118" t="s">
        <v>142</v>
      </c>
    </row>
    <row r="119" spans="1:1" x14ac:dyDescent="0.35">
      <c r="A119" t="str">
        <f>"TABLE 4G PERSONS KILLED INDICATING SEAT BELT, HELMET, OR OTHER SAFETY EQUIPMENT USAGE BY AGE - "&amp;A2&amp;""</f>
        <v>TABLE 4G PERSONS KILLED INDICATING SEAT BELT, HELMET, OR OTHER SAFETY EQUIPMENT USAGE BY AGE - 2021</v>
      </c>
    </row>
    <row r="121" spans="1:1" x14ac:dyDescent="0.35">
      <c r="A121" t="s">
        <v>143</v>
      </c>
    </row>
    <row r="122" spans="1:1" x14ac:dyDescent="0.35">
      <c r="A122" t="str">
        <f>"TABLE 4H PERSONS INJURED INDICATING SEAT BELT, HELMET, OR OTHER SAFETY EQUIPMENT USAGE BY AGE - "&amp;A2&amp;""</f>
        <v>TABLE 4H PERSONS INJURED INDICATING SEAT BELT, HELMET, OR OTHER SAFETY EQUIPMENT USAGE BY AGE - 2021</v>
      </c>
    </row>
  </sheetData>
  <pageMargins left="0.7" right="0.7" top="0.75" bottom="0.75" header="0.3" footer="0.3"/>
  <pageSetup orientation="portrait" r:id="rId14"/>
  <tableParts count="1">
    <tablePart r:id="rId1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59FA68-6D61-4622-A0D2-01015C1C4C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4A</vt:lpstr>
      <vt:lpstr>Table 4B</vt:lpstr>
      <vt:lpstr>Table 4C</vt:lpstr>
      <vt:lpstr>Table 4D</vt:lpstr>
      <vt:lpstr>Table 4E</vt:lpstr>
      <vt:lpstr>Table 4F</vt:lpstr>
      <vt:lpstr>Table 4G</vt:lpstr>
      <vt:lpstr>Table 4H</vt:lpstr>
      <vt:lpstr>Parameters</vt:lpstr>
    </vt:vector>
  </TitlesOfParts>
  <Company>California Highway Patrol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Boon-Long, Yanyong@CHP</dc:creator>
  <cp:lastModifiedBy>Skeeter, Jeric@CHP</cp:lastModifiedBy>
  <cp:lastPrinted>2024-01-26T00:58:24Z</cp:lastPrinted>
  <dcterms:created xsi:type="dcterms:W3CDTF">2021-07-01T17:04:07Z</dcterms:created>
  <dcterms:modified xsi:type="dcterms:W3CDTF">2026-09-24T17:45:00Z</dcterms:modified>
</cp:coreProperties>
</file>