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17630\Downloads\2021 Annual Report - Updated Excel Workbooks\"/>
    </mc:Choice>
  </mc:AlternateContent>
  <xr:revisionPtr revIDLastSave="0" documentId="13_ncr:1_{D92586FD-2D4A-447C-92BC-61DFD9487E31}" xr6:coauthVersionLast="47" xr6:coauthVersionMax="47" xr10:uidLastSave="{00000000-0000-0000-0000-000000000000}"/>
  <bookViews>
    <workbookView xWindow="20370" yWindow="-120" windowWidth="38640" windowHeight="21120" tabRatio="921" xr2:uid="{4C347C10-56B6-45AF-A291-B602EB2ACD4C}"/>
  </bookViews>
  <sheets>
    <sheet name="Table 1A" sheetId="1" r:id="rId1"/>
    <sheet name="Table 1B" sheetId="5" r:id="rId2"/>
    <sheet name="Table 1C" sheetId="6" r:id="rId3"/>
    <sheet name="Table 1D" sheetId="8" r:id="rId4"/>
    <sheet name="Table 1E" sheetId="9" r:id="rId5"/>
    <sheet name="Table 1F" sheetId="10" r:id="rId6"/>
    <sheet name="Parameters" sheetId="2" state="hidden" r:id="rId7"/>
  </sheets>
  <definedNames>
    <definedName name="_xlnm.Print_Area" localSheetId="4">'Table 1E'!$A$1:$M$19</definedName>
  </definedNames>
  <calcPr calcId="191029"/>
  <pivotCaches>
    <pivotCache cacheId="0" r:id="rId8"/>
    <pivotCache cacheId="1" r:id="rId9"/>
    <pivotCache cacheId="2" r:id="rId10"/>
    <pivotCache cacheId="3" r:id="rId11"/>
    <pivotCache cacheId="4" r:id="rId12"/>
    <pivotCache cacheId="5" r:id="rId13"/>
    <pivotCache cacheId="6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2" l="1"/>
  <c r="A25" i="2"/>
  <c r="A49" i="2" l="1"/>
  <c r="A1" i="10" s="1"/>
  <c r="A46" i="2" l="1"/>
  <c r="A2" i="9" s="1"/>
  <c r="A45" i="2"/>
  <c r="A1" i="9" s="1"/>
  <c r="A42" i="2" l="1"/>
  <c r="A1" i="8" s="1"/>
  <c r="A1" i="6" l="1"/>
  <c r="A1" i="5"/>
  <c r="A5" i="2" l="1"/>
  <c r="A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6042A4-AB4E-458A-99AB-28EC514CCBFD}" keepAlive="1" name="Query - End_year" description="Connection to the 'End_year' query in the workbook." type="5" refreshedVersion="0" background="1">
    <dbPr connection="Provider=Microsoft.Mashup.OleDb.1;Data Source=$Workbook$;Location=End_year;Extended Properties=&quot;&quot;" command="SELECT * FROM [End_year]"/>
  </connection>
  <connection id="2" xr16:uid="{E168B0BC-F05D-4F05-A1B6-6A22784CB5C9}" keepAlive="1" name="Query - Start_year" description="Connection to the 'Start_year' query in the workbook." type="5" refreshedVersion="0" background="1">
    <dbPr connection="Provider=Microsoft.Mashup.OleDb.1;Data Source=$Workbook$;Location=Start_year;Extended Properties=&quot;&quot;" command="SELECT * FROM [Start_year]"/>
  </connection>
  <connection id="3" xr16:uid="{08D269DA-CC68-445D-92C3-B10208263950}" keepAlive="1" name="Query - Table 1A" description="Connection to the 'Table 1A' query in the workbook." type="5" refreshedVersion="8" background="1">
    <dbPr connection="Provider=Microsoft.Mashup.OleDb.1;Data Source=$Workbook$;Location=Table 1A;Extended Properties=&quot;&quot;" command="SELECT * FROM [Table 1A]"/>
  </connection>
  <connection id="4" xr16:uid="{76283E83-09FD-4E5B-8494-C22FB8B02D9E}" keepAlive="1" name="Query - Table 1A Chart" description="Connection to the 'Table 1A Chart' query in the workbook." type="5" refreshedVersion="8" background="1">
    <dbPr connection="Provider=Microsoft.Mashup.OleDb.1;Data Source=$Workbook$;Location=Table 1A Chart;Extended Properties=&quot;&quot;" command="SELECT * FROM [Table 1A Chart]"/>
  </connection>
  <connection id="5" xr16:uid="{08D269DA-CC68-445D-92C3-B10208263950}" keepAlive="1" name="Query - Table 1B" description="Connection to the 'Table 1B' query in the workbook." type="5" refreshedVersion="8" background="1">
    <dbPr connection="Provider=Microsoft.Mashup.OleDb.1;Data Source=$Workbook$;Location=Table 1B;Extended Properties=&quot;&quot;" command="SELECT * FROM [Table 1B]"/>
  </connection>
  <connection id="6" xr16:uid="{08D269DA-CC68-445D-92C3-B10208263950}" keepAlive="1" name="Query - Table 1C" description="Connection to the 'Table 1C' query in the workbook." type="5" refreshedVersion="8" background="1">
    <dbPr connection="Provider=Microsoft.Mashup.OleDb.1;Data Source=$Workbook$;Location=Table 1C;Extended Properties=&quot;&quot;" command="SELECT * FROM [Table 1C]"/>
  </connection>
  <connection id="7" xr16:uid="{13A6FE14-C3F4-4A95-B332-E354B55A55FF}" keepAlive="1" name="Query - Table 1C Chart" description="Connection to the 'Table 1C Chart' query in the workbook." type="5" refreshedVersion="8" background="1">
    <dbPr connection="Provider=Microsoft.Mashup.OleDb.1;Data Source=$Workbook$;Location=Table 1C Chart;Extended Properties=&quot;&quot;" command="SELECT * FROM [Table 1C Chart]"/>
  </connection>
  <connection id="8" xr16:uid="{08D269DA-CC68-445D-92C3-B10208263950}" keepAlive="1" name="Query - Table 1D" description="Connection to the 'Table 1D' query in the workbook." type="5" refreshedVersion="8" background="1">
    <dbPr connection="Provider=Microsoft.Mashup.OleDb.1;Data Source=$Workbook$;Location=Table 1D;Extended Properties=&quot;&quot;" command="SELECT * FROM [Table 1D]"/>
  </connection>
  <connection id="9" xr16:uid="{08D269DA-CC68-445D-92C3-B10208263950}" keepAlive="1" name="Query - Table 1F" description="Connection to the 'Table 1F' query in the workbook." type="5" refreshedVersion="8" background="1">
    <dbPr connection="Provider=Microsoft.Mashup.OleDb.1;Data Source=$Workbook$;Location=Table 1F;Extended Properties=&quot;&quot;" command="SELECT * FROM [Table 1F]"/>
  </connection>
</connections>
</file>

<file path=xl/sharedStrings.xml><?xml version="1.0" encoding="utf-8"?>
<sst xmlns="http://schemas.openxmlformats.org/spreadsheetml/2006/main" count="109" uniqueCount="42">
  <si>
    <t>May</t>
  </si>
  <si>
    <t xml:space="preserve"> 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</si>
  <si>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</si>
  <si>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</si>
  <si>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</si>
  <si>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</si>
  <si>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</si>
  <si>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</si>
  <si>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</si>
  <si>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</si>
  <si>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</si>
  <si>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</si>
  <si>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</si>
  <si>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Start_year</t>
  </si>
  <si>
    <t>End_year</t>
  </si>
  <si>
    <t>Sum of Count</t>
  </si>
  <si>
    <r>
      <t>1/</t>
    </r>
    <r>
      <rPr>
        <i/>
        <sz val="10"/>
        <rFont val="Tahoma"/>
        <family val="2"/>
      </rPr>
      <t>Motorcycle Registration is also included in Motor Vehicle Registration.</t>
    </r>
  </si>
  <si>
    <r>
      <t>2/</t>
    </r>
    <r>
      <rPr>
        <i/>
        <sz val="10"/>
        <rFont val="Tahoma"/>
        <family val="2"/>
      </rPr>
      <t>Licensed Motorcycle Drivers are included in Licensed Drivers.</t>
    </r>
  </si>
  <si>
    <r>
      <t>4/</t>
    </r>
    <r>
      <rPr>
        <i/>
        <sz val="10"/>
        <rFont val="Tahoma"/>
        <family val="2"/>
      </rPr>
      <t>Number of persons killed per 100 million miles of travel.</t>
    </r>
  </si>
  <si>
    <t>Title 1A</t>
  </si>
  <si>
    <t>Title 1B</t>
  </si>
  <si>
    <t>Title 1C</t>
  </si>
  <si>
    <t>Title 1D</t>
  </si>
  <si>
    <t>Title 1E</t>
  </si>
  <si>
    <t>Title 1F</t>
  </si>
  <si>
    <t>Table 1A Chart</t>
  </si>
  <si>
    <t>Table 1C Chart</t>
  </si>
  <si>
    <t>Crash Year</t>
  </si>
  <si>
    <t>TOTALS</t>
  </si>
  <si>
    <t>Year</t>
  </si>
  <si>
    <t>Month</t>
  </si>
  <si>
    <t>Total</t>
  </si>
  <si>
    <t>Population</t>
  </si>
  <si>
    <t>Motor Vehicle Registration</t>
  </si>
  <si>
    <r>
      <t>Motorcycle Registration</t>
    </r>
    <r>
      <rPr>
        <b/>
        <vertAlign val="superscript"/>
        <sz val="12"/>
        <rFont val="Tahoma"/>
        <family val="2"/>
      </rPr>
      <t>1/</t>
    </r>
  </si>
  <si>
    <t>Licensed Drivers</t>
  </si>
  <si>
    <r>
      <t>Licensed Motorcycle Drivers</t>
    </r>
    <r>
      <rPr>
        <b/>
        <vertAlign val="superscript"/>
        <sz val="12"/>
        <rFont val="Tahoma"/>
        <family val="2"/>
      </rPr>
      <t>2/</t>
    </r>
  </si>
  <si>
    <t>Motor Vehicle Miles of Travel</t>
  </si>
  <si>
    <r>
      <t>Mileage Death Rate</t>
    </r>
    <r>
      <rPr>
        <b/>
        <vertAlign val="superscript"/>
        <sz val="12"/>
        <rFont val="Tahoma"/>
        <family val="2"/>
      </rPr>
      <t>4/</t>
    </r>
  </si>
  <si>
    <t xml:space="preserve">  </t>
  </si>
  <si>
    <r>
      <t>310,821,000,000</t>
    </r>
    <r>
      <rPr>
        <vertAlign val="superscript"/>
        <sz val="12"/>
        <rFont val="Tahoma"/>
        <family val="2"/>
      </rPr>
      <t>3/</t>
    </r>
  </si>
  <si>
    <r>
      <t>3/</t>
    </r>
    <r>
      <rPr>
        <i/>
        <sz val="10"/>
        <rFont val="Tahoma"/>
        <family val="2"/>
      </rPr>
      <t xml:space="preserve">The 2021 vehicle miles of travel is an estimate.  Source:  California Department of Transportation.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</si>
</sst>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name val="Arial"/>
      <family val="2"/>
    </font>
    <font>
      <b/>
      <sz val="12"/>
      <color theme="1"/>
      <name val="Tahoma"/>
      <family val="2"/>
    </font>
    <font>
      <b/>
      <sz val="14"/>
      <name val="Tahoma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2"/>
      <name val="Tahoma"/>
      <family val="2"/>
    </font>
    <font>
      <b/>
      <vertAlign val="superscript"/>
      <sz val="12"/>
      <name val="Tahoma"/>
      <family val="2"/>
    </font>
    <font>
      <sz val="12"/>
      <name val="Tahoma"/>
      <family val="2"/>
    </font>
    <font>
      <sz val="12"/>
      <color theme="1"/>
      <name val="Calibri"/>
      <family val="2"/>
      <scheme val="minor"/>
    </font>
    <font>
      <vertAlign val="superscript"/>
      <sz val="12"/>
      <name val="Tahoma"/>
      <family val="2"/>
    </font>
    <font>
      <vertAlign val="superscript"/>
      <sz val="10"/>
      <name val="Tahoma"/>
      <family val="2"/>
    </font>
    <font>
      <i/>
      <sz val="10"/>
      <name val="Tahoma"/>
      <family val="2"/>
    </font>
    <font>
      <sz val="8"/>
      <name val="Tahoma"/>
      <family val="2"/>
    </font>
    <font>
      <sz val="8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Tahoma"/>
    </font>
    <font>
      <b/>
      <sz val="12"/>
      <color theme="1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pivotButton="1" applyFont="1"/>
    <xf numFmtId="0" fontId="0" fillId="0" borderId="0" xfId="0" applyAlignment="1">
      <alignment horizontal="left"/>
    </xf>
    <xf numFmtId="0" fontId="4" fillId="0" borderId="0" xfId="1" applyFont="1" applyAlignment="1">
      <alignment horizontal="left" vertical="center"/>
    </xf>
    <xf numFmtId="3" fontId="0" fillId="0" borderId="0" xfId="0" applyNumberFormat="1"/>
    <xf numFmtId="0" fontId="3" fillId="0" borderId="0" xfId="0" pivotButton="1" applyFont="1" applyAlignment="1">
      <alignment horizontal="right"/>
    </xf>
    <xf numFmtId="0" fontId="4" fillId="0" borderId="0" xfId="2" applyFont="1"/>
    <xf numFmtId="0" fontId="6" fillId="0" borderId="0" xfId="2" applyFont="1"/>
    <xf numFmtId="0" fontId="5" fillId="0" borderId="0" xfId="2"/>
    <xf numFmtId="0" fontId="7" fillId="0" borderId="1" xfId="2" applyFont="1" applyBorder="1" applyAlignment="1">
      <alignment horizontal="left" wrapText="1"/>
    </xf>
    <xf numFmtId="0" fontId="7" fillId="0" borderId="1" xfId="2" applyFont="1" applyBorder="1" applyAlignment="1">
      <alignment wrapText="1"/>
    </xf>
    <xf numFmtId="0" fontId="6" fillId="0" borderId="0" xfId="2" applyFont="1" applyAlignment="1">
      <alignment wrapText="1"/>
    </xf>
    <xf numFmtId="0" fontId="9" fillId="0" borderId="1" xfId="2" applyFont="1" applyBorder="1" applyAlignment="1">
      <alignment horizontal="left"/>
    </xf>
    <xf numFmtId="0" fontId="10" fillId="0" borderId="1" xfId="2" applyFont="1" applyBorder="1"/>
    <xf numFmtId="3" fontId="9" fillId="0" borderId="1" xfId="2" applyNumberFormat="1" applyFont="1" applyBorder="1" applyAlignment="1">
      <alignment horizontal="right"/>
    </xf>
    <xf numFmtId="0" fontId="12" fillId="0" borderId="0" xfId="2" applyFont="1" applyAlignment="1">
      <alignment horizontal="left"/>
    </xf>
    <xf numFmtId="0" fontId="14" fillId="0" borderId="0" xfId="2" applyFont="1"/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right"/>
    </xf>
    <xf numFmtId="0" fontId="15" fillId="0" borderId="0" xfId="2" applyFont="1"/>
    <xf numFmtId="0" fontId="16" fillId="0" borderId="0" xfId="2" applyFont="1"/>
    <xf numFmtId="0" fontId="17" fillId="0" borderId="0" xfId="0" pivotButton="1" applyFont="1"/>
    <xf numFmtId="0" fontId="17" fillId="0" borderId="0" xfId="0" applyFont="1"/>
    <xf numFmtId="0" fontId="17" fillId="0" borderId="0" xfId="0" applyFont="1" applyAlignment="1">
      <alignment horizontal="left"/>
    </xf>
    <xf numFmtId="0" fontId="7" fillId="0" borderId="1" xfId="2" applyFont="1" applyBorder="1" applyAlignment="1">
      <alignment horizontal="right" wrapText="1"/>
    </xf>
    <xf numFmtId="2" fontId="9" fillId="0" borderId="1" xfId="2" applyNumberFormat="1" applyFont="1" applyBorder="1" applyAlignment="1">
      <alignment horizontal="right"/>
    </xf>
    <xf numFmtId="0" fontId="18" fillId="0" borderId="0" xfId="0" pivotButton="1" applyFont="1"/>
    <xf numFmtId="0" fontId="18" fillId="0" borderId="0" xfId="0" applyFont="1"/>
    <xf numFmtId="3" fontId="18" fillId="0" borderId="0" xfId="0" applyNumberFormat="1" applyFont="1"/>
    <xf numFmtId="0" fontId="19" fillId="0" borderId="0" xfId="0" applyFont="1"/>
    <xf numFmtId="0" fontId="18" fillId="0" borderId="2" xfId="0" applyFont="1" applyBorder="1"/>
    <xf numFmtId="0" fontId="18" fillId="0" borderId="3" xfId="0" applyFont="1" applyBorder="1"/>
    <xf numFmtId="0" fontId="18" fillId="0" borderId="4" xfId="0" applyFont="1" applyBorder="1"/>
    <xf numFmtId="0" fontId="3" fillId="0" borderId="1" xfId="0" pivotButton="1" applyFont="1" applyBorder="1" applyAlignment="1">
      <alignment horizontal="left"/>
    </xf>
    <xf numFmtId="0" fontId="19" fillId="0" borderId="0" xfId="0" pivotButton="1" applyFont="1"/>
    <xf numFmtId="3" fontId="5" fillId="0" borderId="0" xfId="2" applyNumberFormat="1"/>
  </cellXfs>
  <cellStyles count="3">
    <cellStyle name="Normal" xfId="0" builtinId="0"/>
    <cellStyle name="Normal 2" xfId="1" xr:uid="{8B8E6E8F-8559-4883-90AB-E2B4170F39D6}"/>
    <cellStyle name="Normal 2 2" xfId="2" xr:uid="{298507BB-42D2-4449-97CB-E7256537EE39}"/>
  </cellStyles>
  <dxfs count="90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horizontal="right"/>
    </dxf>
    <dxf>
      <font>
        <b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 val="0"/>
      </font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 val="0"/>
      </font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 val="0"/>
      </font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lef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Yanyong2">
    <tableStyle name="Yanyong2" table="0" count="1" xr9:uid="{6A2031D9-EB86-4BB0-AD73-246DBF187604}">
      <tableStyleElement type="wholeTable" dxfId="8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pivotCacheDefinition" Target="pivotCache/pivotCacheDefinition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4.xml"/><Relationship Id="rId10" Type="http://schemas.openxmlformats.org/officeDocument/2006/relationships/pivotCacheDefinition" Target="pivotCache/pivotCacheDefinition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pivotCacheDefinition" Target="pivotCache/pivotCacheDefinition7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[5-Section One 2021.xlsx]Parameters!PivotTable5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FATAL</a:t>
            </a:r>
            <a:r>
              <a:rPr lang="en-US" sz="14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CRASHES BY YEAR 2012-2021</a:t>
            </a:r>
            <a:endParaRPr lang="en-US" sz="14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Parameters!$A$9:$A$19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Parameters!$B$9:$B$19</c:f>
              <c:numCache>
                <c:formatCode>#,##0</c:formatCode>
                <c:ptCount val="10"/>
                <c:pt idx="0">
                  <c:v>2758</c:v>
                </c:pt>
                <c:pt idx="1">
                  <c:v>2853</c:v>
                </c:pt>
                <c:pt idx="2">
                  <c:v>2882</c:v>
                </c:pt>
                <c:pt idx="3">
                  <c:v>3168</c:v>
                </c:pt>
                <c:pt idx="4">
                  <c:v>3552</c:v>
                </c:pt>
                <c:pt idx="5">
                  <c:v>3582</c:v>
                </c:pt>
                <c:pt idx="6">
                  <c:v>3478</c:v>
                </c:pt>
                <c:pt idx="7">
                  <c:v>3438</c:v>
                </c:pt>
                <c:pt idx="8">
                  <c:v>3672</c:v>
                </c:pt>
                <c:pt idx="9">
                  <c:v>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F-48DB-90F0-F35027F73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6601960"/>
        <c:axId val="1176597040"/>
      </c:barChart>
      <c:catAx>
        <c:axId val="1176601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597040"/>
        <c:crosses val="autoZero"/>
        <c:auto val="1"/>
        <c:lblAlgn val="ctr"/>
        <c:lblOffset val="100"/>
        <c:noMultiLvlLbl val="0"/>
      </c:catAx>
      <c:valAx>
        <c:axId val="11765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601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[5-Section One 2021.xlsx]Parameters!PivotTable6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INJURY CRASHES BY YEAR 2012-2021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Parameters!$B$28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Parameters!$A$29:$A$39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Parameters!$B$29:$B$39</c:f>
              <c:numCache>
                <c:formatCode>#,##0</c:formatCode>
                <c:ptCount val="10"/>
                <c:pt idx="0">
                  <c:v>159696</c:v>
                </c:pt>
                <c:pt idx="1">
                  <c:v>156909</c:v>
                </c:pt>
                <c:pt idx="2">
                  <c:v>162742</c:v>
                </c:pt>
                <c:pt idx="3">
                  <c:v>178669</c:v>
                </c:pt>
                <c:pt idx="4">
                  <c:v>195347</c:v>
                </c:pt>
                <c:pt idx="5">
                  <c:v>193564</c:v>
                </c:pt>
                <c:pt idx="6">
                  <c:v>191971</c:v>
                </c:pt>
                <c:pt idx="7">
                  <c:v>187211</c:v>
                </c:pt>
                <c:pt idx="8">
                  <c:v>143476</c:v>
                </c:pt>
                <c:pt idx="9">
                  <c:v>157875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A-4027-AD9E-D738F143D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6593104"/>
        <c:axId val="1176601304"/>
      </c:barChart>
      <c:catAx>
        <c:axId val="117659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601304"/>
        <c:crosses val="autoZero"/>
        <c:auto val="1"/>
        <c:lblAlgn val="ctr"/>
        <c:lblOffset val="100"/>
        <c:noMultiLvlLbl val="0"/>
      </c:catAx>
      <c:valAx>
        <c:axId val="1176601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593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9525</xdr:rowOff>
    </xdr:from>
    <xdr:to>
      <xdr:col>10</xdr:col>
      <xdr:colOff>504825</xdr:colOff>
      <xdr:row>33</xdr:row>
      <xdr:rowOff>9524</xdr:rowOff>
    </xdr:to>
    <xdr:graphicFrame macro="">
      <xdr:nvGraphicFramePr>
        <xdr:cNvPr id="3" name="Chart 2" descr="Bar graph of Fatal Crashes by Year 2012-2021">
          <a:extLst>
            <a:ext uri="{FF2B5EF4-FFF2-40B4-BE49-F238E27FC236}">
              <a16:creationId xmlns:a16="http://schemas.microsoft.com/office/drawing/2014/main" id="{52B0D724-889D-4EAF-B740-0D85A65BB0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180976</xdr:rowOff>
    </xdr:from>
    <xdr:to>
      <xdr:col>11</xdr:col>
      <xdr:colOff>0</xdr:colOff>
      <xdr:row>33</xdr:row>
      <xdr:rowOff>9525</xdr:rowOff>
    </xdr:to>
    <xdr:graphicFrame macro="">
      <xdr:nvGraphicFramePr>
        <xdr:cNvPr id="3" name="Chart 3" descr="Bar graph of Injury Crashes by Year 2012-2021">
          <a:extLst>
            <a:ext uri="{FF2B5EF4-FFF2-40B4-BE49-F238E27FC236}">
              <a16:creationId xmlns:a16="http://schemas.microsoft.com/office/drawing/2014/main" id="{722EB47A-10D2-4673-AD9B-40DFD8DE28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5138889" backgroundQuery="1" createdVersion="6" refreshedVersion="8" minRefreshableVersion="3" recordCount="10" xr:uid="{D2D431A0-42A6-4D67-B39C-9F36A5B961D6}">
  <cacheSource type="external" connectionId="7"/>
  <cacheFields count="2">
    <cacheField name="Collision_Year" numFmtId="0">
      <sharedItems containsSemiMixedTypes="0" containsString="0" containsNumber="1" containsInteger="1" minValue="2010" maxValue="2021" count="12">
        <n v="2012"/>
        <n v="2013"/>
        <n v="2014"/>
        <n v="2015"/>
        <n v="2016"/>
        <n v="2017"/>
        <n v="2018"/>
        <n v="2019"/>
        <n v="2020"/>
        <n v="2021"/>
        <n v="2010" u="1"/>
        <n v="2011" u="1"/>
      </sharedItems>
    </cacheField>
    <cacheField name="Count" numFmtId="0">
      <sharedItems containsSemiMixedTypes="0" containsString="0" containsNumber="1" containsInteger="1" minValue="143476" maxValue="195347" count="10">
        <n v="159696"/>
        <n v="156909"/>
        <n v="162742"/>
        <n v="178669"/>
        <n v="195347"/>
        <n v="193564"/>
        <n v="191971"/>
        <n v="187211"/>
        <n v="143476"/>
        <n v="15787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5601851" backgroundQuery="1" createdVersion="6" refreshedVersion="8" minRefreshableVersion="3" recordCount="10" xr:uid="{4D049A7C-2B3A-43A7-BD03-6F4E6319B4D0}">
  <cacheSource type="external" connectionId="4"/>
  <cacheFields count="2">
    <cacheField name="Collision_Year" numFmtId="0">
      <sharedItems containsSemiMixedTypes="0" containsString="0" containsNumber="1" containsInteger="1" minValue="2010" maxValue="2021" count="12">
        <n v="2012"/>
        <n v="2013"/>
        <n v="2014"/>
        <n v="2015"/>
        <n v="2016"/>
        <n v="2017"/>
        <n v="2018"/>
        <n v="2019"/>
        <n v="2020"/>
        <n v="2021"/>
        <n v="2010" u="1"/>
        <n v="2011" u="1"/>
      </sharedItems>
    </cacheField>
    <cacheField name="Count" numFmtId="0">
      <sharedItems containsSemiMixedTypes="0" containsString="0" containsNumber="1" containsInteger="1" minValue="2758" maxValue="4161" count="10">
        <n v="2758"/>
        <n v="2853"/>
        <n v="2882"/>
        <n v="3168"/>
        <n v="3552"/>
        <n v="3582"/>
        <n v="3478"/>
        <n v="3438"/>
        <n v="3672"/>
        <n v="416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6296298" backgroundQuery="1" missingItemsLimit="0" createdVersion="6" refreshedVersion="8" minRefreshableVersion="3" recordCount="120" xr:uid="{7A156142-826C-4E63-9900-9C54D88779AA}">
  <cacheSource type="external" connectionId="6"/>
  <cacheFields count="3">
    <cacheField name="Collision_Year" numFmtId="0">
      <sharedItems containsSemiMixedTypes="0" containsString="0" containsNumber="1" containsInteger="1" minValue="2012" maxValue="2021" count="10">
        <n v="2015"/>
        <n v="2014"/>
        <n v="2016"/>
        <n v="2017"/>
        <n v="2019"/>
        <n v="2018"/>
        <n v="2013"/>
        <n v="2012"/>
        <n v="2020"/>
        <n v="2021"/>
      </sharedItems>
    </cacheField>
    <cacheField name="Collision_Date" numFmtId="0">
      <sharedItems count="12">
        <s v="June"/>
        <s v="July"/>
        <s v="May"/>
        <s v="August"/>
        <s v="April"/>
        <s v="January"/>
        <s v="March"/>
        <s v="February"/>
        <s v="September"/>
        <s v="October"/>
        <s v="November"/>
        <s v="December"/>
      </sharedItems>
    </cacheField>
    <cacheField name="Count" numFmtId="0">
      <sharedItems containsSemiMixedTypes="0" containsString="0" containsNumber="1" containsInteger="1" minValue="7441" maxValue="180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6643521" backgroundQuery="1" missingItemsLimit="0" createdVersion="6" refreshedVersion="8" minRefreshableVersion="3" recordCount="120" xr:uid="{70B093C4-D891-48AE-B8CA-BABF5E7F5A3B}">
  <cacheSource type="external" connectionId="8"/>
  <cacheFields count="3">
    <cacheField name="Collision_Year" numFmtId="0">
      <sharedItems containsSemiMixedTypes="0" containsString="0" containsNumber="1" containsInteger="1" minValue="2012" maxValue="2021" count="10">
        <n v="2012"/>
        <n v="2013"/>
        <n v="2015"/>
        <n v="2016"/>
        <n v="2014"/>
        <n v="2018"/>
        <n v="2017"/>
        <n v="2019"/>
        <n v="2020"/>
        <n v="2021"/>
      </sharedItems>
    </cacheField>
    <cacheField name="Collision_Date" numFmtId="0">
      <sharedItems count="12">
        <s v="March"/>
        <s v="February"/>
        <s v="April"/>
        <s v="January"/>
        <s v="August"/>
        <s v="December"/>
        <s v="June"/>
        <s v="July"/>
        <s v="May"/>
        <s v="September"/>
        <s v="October"/>
        <s v="November"/>
      </sharedItems>
    </cacheField>
    <cacheField name="Count" numFmtId="0">
      <sharedItems containsSemiMixedTypes="0" containsString="0" containsNumber="1" containsInteger="1" minValue="10192" maxValue="254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7222222" backgroundQuery="1" missingItemsLimit="0" createdVersion="6" refreshedVersion="8" minRefreshableVersion="3" recordCount="120" xr:uid="{B106725C-3010-4E9A-852E-0B168559D274}">
  <cacheSource type="external" connectionId="9"/>
  <cacheFields count="3">
    <cacheField name="Collision_Year" numFmtId="0">
      <sharedItems containsSemiMixedTypes="0" containsString="0" containsNumber="1" containsInteger="1" minValue="2012" maxValue="2021" count="10">
        <n v="2013"/>
        <n v="2012"/>
        <n v="2014"/>
        <n v="2016"/>
        <n v="2015"/>
        <n v="2017"/>
        <n v="2018"/>
        <n v="2019"/>
        <n v="2020"/>
        <n v="2021"/>
      </sharedItems>
    </cacheField>
    <cacheField name="Collision_Date" numFmtId="0">
      <sharedItems count="12">
        <s v="March"/>
        <s v="April"/>
        <s v="January"/>
        <s v="February"/>
        <s v="August"/>
        <s v="December"/>
        <s v="July"/>
        <s v="May"/>
        <s v="September"/>
        <s v="June"/>
        <s v="October"/>
        <s v="November"/>
      </sharedItems>
    </cacheField>
    <cacheField name="Count" numFmtId="0">
      <sharedItems containsSemiMixedTypes="0" containsString="0" containsNumber="1" containsInteger="1" minValue="12376" maxValue="264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7569445" backgroundQuery="1" missingItemsLimit="0" createdVersion="6" refreshedVersion="8" minRefreshableVersion="3" recordCount="120" xr:uid="{FEDE3DB5-AC1D-41C0-B0C8-D2A3BDFB6ACD}">
  <cacheSource type="external" connectionId="3"/>
  <cacheFields count="3">
    <cacheField name="Collision_Year" numFmtId="0">
      <sharedItems containsSemiMixedTypes="0" containsString="0" containsNumber="1" containsInteger="1" minValue="2012" maxValue="2021" count="10">
        <n v="2016"/>
        <n v="2015"/>
        <n v="2018"/>
        <n v="2014"/>
        <n v="2017"/>
        <n v="2019"/>
        <n v="2013"/>
        <n v="2012"/>
        <n v="2020"/>
        <n v="2021"/>
      </sharedItems>
    </cacheField>
    <cacheField name="Collision_Date" numFmtId="0">
      <sharedItems count="12">
        <s v="May"/>
        <s v="June"/>
        <s v="July"/>
        <s v="August"/>
        <s v="April"/>
        <s v="September"/>
        <s v="January"/>
        <s v="March"/>
        <s v="October"/>
        <s v="November"/>
        <s v="February"/>
        <s v="December"/>
      </sharedItems>
    </cacheField>
    <cacheField name="Count" numFmtId="0">
      <sharedItems containsSemiMixedTypes="0" containsString="0" containsNumber="1" containsInteger="1" minValue="194" maxValue="3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17498032407" backgroundQuery="1" missingItemsLimit="0" createdVersion="6" refreshedVersion="8" minRefreshableVersion="3" recordCount="120" xr:uid="{4D0FD302-B929-43D9-BC24-20629EA825AD}">
  <cacheSource type="external" connectionId="5"/>
  <cacheFields count="3">
    <cacheField name="Collision_Year" numFmtId="0">
      <sharedItems containsSemiMixedTypes="0" containsString="0" containsNumber="1" containsInteger="1" minValue="2012" maxValue="2021" count="10">
        <n v="2012"/>
        <n v="2014"/>
        <n v="2015"/>
        <n v="2016"/>
        <n v="2017"/>
        <n v="2019"/>
        <n v="2018"/>
        <n v="2013"/>
        <n v="2020"/>
        <n v="2021"/>
      </sharedItems>
    </cacheField>
    <cacheField name="Collision_Date" numFmtId="0">
      <sharedItems count="12">
        <s v="March"/>
        <s v="February"/>
        <s v="April"/>
        <s v="August"/>
        <s v="June"/>
        <s v="July"/>
        <s v="May"/>
        <s v="December"/>
        <s v="January"/>
        <s v="September"/>
        <s v="October"/>
        <s v="November"/>
      </sharedItems>
    </cacheField>
    <cacheField name="Count" numFmtId="0">
      <sharedItems containsSemiMixedTypes="0" containsString="0" containsNumber="1" containsInteger="1" minValue="208" maxValue="4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n v="14185"/>
  </r>
  <r>
    <x v="0"/>
    <x v="1"/>
    <n v="14434"/>
  </r>
  <r>
    <x v="0"/>
    <x v="2"/>
    <n v="14567"/>
  </r>
  <r>
    <x v="1"/>
    <x v="0"/>
    <n v="13023"/>
  </r>
  <r>
    <x v="1"/>
    <x v="1"/>
    <n v="13065"/>
  </r>
  <r>
    <x v="1"/>
    <x v="3"/>
    <n v="13961"/>
  </r>
  <r>
    <x v="1"/>
    <x v="2"/>
    <n v="13956"/>
  </r>
  <r>
    <x v="1"/>
    <x v="4"/>
    <n v="12714"/>
  </r>
  <r>
    <x v="2"/>
    <x v="2"/>
    <n v="16379"/>
  </r>
  <r>
    <x v="3"/>
    <x v="5"/>
    <n v="14954"/>
  </r>
  <r>
    <x v="0"/>
    <x v="3"/>
    <n v="15299"/>
  </r>
  <r>
    <x v="4"/>
    <x v="6"/>
    <n v="15624"/>
  </r>
  <r>
    <x v="4"/>
    <x v="5"/>
    <n v="14945"/>
  </r>
  <r>
    <x v="4"/>
    <x v="7"/>
    <n v="13848"/>
  </r>
  <r>
    <x v="4"/>
    <x v="4"/>
    <n v="14892"/>
  </r>
  <r>
    <x v="4"/>
    <x v="2"/>
    <n v="15588"/>
  </r>
  <r>
    <x v="4"/>
    <x v="0"/>
    <n v="15103"/>
  </r>
  <r>
    <x v="4"/>
    <x v="1"/>
    <n v="15364"/>
  </r>
  <r>
    <x v="4"/>
    <x v="3"/>
    <n v="16728"/>
  </r>
  <r>
    <x v="4"/>
    <x v="8"/>
    <n v="16480"/>
  </r>
  <r>
    <x v="4"/>
    <x v="9"/>
    <n v="17250"/>
  </r>
  <r>
    <x v="4"/>
    <x v="10"/>
    <n v="16104"/>
  </r>
  <r>
    <x v="4"/>
    <x v="11"/>
    <n v="15285"/>
  </r>
  <r>
    <x v="5"/>
    <x v="5"/>
    <n v="15044"/>
  </r>
  <r>
    <x v="5"/>
    <x v="7"/>
    <n v="14567"/>
  </r>
  <r>
    <x v="5"/>
    <x v="6"/>
    <n v="16103"/>
  </r>
  <r>
    <x v="5"/>
    <x v="4"/>
    <n v="15374"/>
  </r>
  <r>
    <x v="5"/>
    <x v="2"/>
    <n v="16013"/>
  </r>
  <r>
    <x v="5"/>
    <x v="0"/>
    <n v="15944"/>
  </r>
  <r>
    <x v="5"/>
    <x v="1"/>
    <n v="15560"/>
  </r>
  <r>
    <x v="5"/>
    <x v="3"/>
    <n v="16592"/>
  </r>
  <r>
    <x v="5"/>
    <x v="8"/>
    <n v="16660"/>
  </r>
  <r>
    <x v="5"/>
    <x v="9"/>
    <n v="18021"/>
  </r>
  <r>
    <x v="5"/>
    <x v="10"/>
    <n v="16466"/>
  </r>
  <r>
    <x v="5"/>
    <x v="11"/>
    <n v="15627"/>
  </r>
  <r>
    <x v="0"/>
    <x v="8"/>
    <n v="15294"/>
  </r>
  <r>
    <x v="1"/>
    <x v="6"/>
    <n v="13131"/>
  </r>
  <r>
    <x v="1"/>
    <x v="8"/>
    <n v="14568"/>
  </r>
  <r>
    <x v="1"/>
    <x v="5"/>
    <n v="12292"/>
  </r>
  <r>
    <x v="1"/>
    <x v="7"/>
    <n v="12127"/>
  </r>
  <r>
    <x v="0"/>
    <x v="9"/>
    <n v="17041"/>
  </r>
  <r>
    <x v="0"/>
    <x v="6"/>
    <n v="15003"/>
  </r>
  <r>
    <x v="0"/>
    <x v="10"/>
    <n v="15685"/>
  </r>
  <r>
    <x v="1"/>
    <x v="10"/>
    <n v="14162"/>
  </r>
  <r>
    <x v="3"/>
    <x v="7"/>
    <n v="13819"/>
  </r>
  <r>
    <x v="0"/>
    <x v="11"/>
    <n v="15966"/>
  </r>
  <r>
    <x v="1"/>
    <x v="9"/>
    <n v="15646"/>
  </r>
  <r>
    <x v="0"/>
    <x v="4"/>
    <n v="14508"/>
  </r>
  <r>
    <x v="1"/>
    <x v="11"/>
    <n v="14097"/>
  </r>
  <r>
    <x v="0"/>
    <x v="7"/>
    <n v="13258"/>
  </r>
  <r>
    <x v="0"/>
    <x v="5"/>
    <n v="13429"/>
  </r>
  <r>
    <x v="3"/>
    <x v="6"/>
    <n v="16716"/>
  </r>
  <r>
    <x v="6"/>
    <x v="4"/>
    <n v="12978"/>
  </r>
  <r>
    <x v="6"/>
    <x v="7"/>
    <n v="11514"/>
  </r>
  <r>
    <x v="6"/>
    <x v="5"/>
    <n v="12130"/>
  </r>
  <r>
    <x v="6"/>
    <x v="6"/>
    <n v="13448"/>
  </r>
  <r>
    <x v="6"/>
    <x v="3"/>
    <n v="13790"/>
  </r>
  <r>
    <x v="6"/>
    <x v="2"/>
    <n v="13722"/>
  </r>
  <r>
    <x v="6"/>
    <x v="8"/>
    <n v="13735"/>
  </r>
  <r>
    <x v="6"/>
    <x v="1"/>
    <n v="12913"/>
  </r>
  <r>
    <x v="6"/>
    <x v="11"/>
    <n v="12529"/>
  </r>
  <r>
    <x v="6"/>
    <x v="10"/>
    <n v="13019"/>
  </r>
  <r>
    <x v="7"/>
    <x v="4"/>
    <n v="13025"/>
  </r>
  <r>
    <x v="7"/>
    <x v="5"/>
    <n v="12854"/>
  </r>
  <r>
    <x v="7"/>
    <x v="10"/>
    <n v="13113"/>
  </r>
  <r>
    <x v="7"/>
    <x v="9"/>
    <n v="14731"/>
  </r>
  <r>
    <x v="7"/>
    <x v="8"/>
    <n v="13578"/>
  </r>
  <r>
    <x v="7"/>
    <x v="7"/>
    <n v="12500"/>
  </r>
  <r>
    <x v="6"/>
    <x v="9"/>
    <n v="14212"/>
  </r>
  <r>
    <x v="7"/>
    <x v="11"/>
    <n v="12130"/>
  </r>
  <r>
    <x v="7"/>
    <x v="0"/>
    <n v="13015"/>
  </r>
  <r>
    <x v="6"/>
    <x v="0"/>
    <n v="12919"/>
  </r>
  <r>
    <x v="7"/>
    <x v="6"/>
    <n v="13798"/>
  </r>
  <r>
    <x v="7"/>
    <x v="1"/>
    <n v="13219"/>
  </r>
  <r>
    <x v="7"/>
    <x v="3"/>
    <n v="13919"/>
  </r>
  <r>
    <x v="7"/>
    <x v="2"/>
    <n v="13814"/>
  </r>
  <r>
    <x v="3"/>
    <x v="4"/>
    <n v="15929"/>
  </r>
  <r>
    <x v="3"/>
    <x v="2"/>
    <n v="16662"/>
  </r>
  <r>
    <x v="3"/>
    <x v="0"/>
    <n v="16097"/>
  </r>
  <r>
    <x v="3"/>
    <x v="1"/>
    <n v="15948"/>
  </r>
  <r>
    <x v="3"/>
    <x v="3"/>
    <n v="16498"/>
  </r>
  <r>
    <x v="3"/>
    <x v="8"/>
    <n v="16594"/>
  </r>
  <r>
    <x v="3"/>
    <x v="9"/>
    <n v="17945"/>
  </r>
  <r>
    <x v="8"/>
    <x v="5"/>
    <n v="14178"/>
  </r>
  <r>
    <x v="8"/>
    <x v="6"/>
    <n v="11457"/>
  </r>
  <r>
    <x v="8"/>
    <x v="7"/>
    <n v="14260"/>
  </r>
  <r>
    <x v="8"/>
    <x v="4"/>
    <n v="7441"/>
  </r>
  <r>
    <x v="8"/>
    <x v="0"/>
    <n v="11020"/>
  </r>
  <r>
    <x v="8"/>
    <x v="1"/>
    <n v="12045"/>
  </r>
  <r>
    <x v="8"/>
    <x v="3"/>
    <n v="12435"/>
  </r>
  <r>
    <x v="8"/>
    <x v="8"/>
    <n v="12782"/>
  </r>
  <r>
    <x v="8"/>
    <x v="9"/>
    <n v="13814"/>
  </r>
  <r>
    <x v="8"/>
    <x v="10"/>
    <n v="12543"/>
  </r>
  <r>
    <x v="8"/>
    <x v="11"/>
    <n v="11757"/>
  </r>
  <r>
    <x v="8"/>
    <x v="2"/>
    <n v="9744"/>
  </r>
  <r>
    <x v="3"/>
    <x v="10"/>
    <n v="16461"/>
  </r>
  <r>
    <x v="9"/>
    <x v="5"/>
    <n v="10799"/>
  </r>
  <r>
    <x v="9"/>
    <x v="3"/>
    <n v="13965"/>
  </r>
  <r>
    <x v="9"/>
    <x v="1"/>
    <n v="14002"/>
  </r>
  <r>
    <x v="9"/>
    <x v="8"/>
    <n v="14263"/>
  </r>
  <r>
    <x v="9"/>
    <x v="0"/>
    <n v="13642"/>
  </r>
  <r>
    <x v="9"/>
    <x v="7"/>
    <n v="10008"/>
  </r>
  <r>
    <x v="9"/>
    <x v="9"/>
    <n v="15167"/>
  </r>
  <r>
    <x v="9"/>
    <x v="11"/>
    <n v="13683"/>
  </r>
  <r>
    <x v="9"/>
    <x v="10"/>
    <n v="13798"/>
  </r>
  <r>
    <x v="9"/>
    <x v="6"/>
    <n v="12424"/>
  </r>
  <r>
    <x v="9"/>
    <x v="4"/>
    <n v="12649"/>
  </r>
  <r>
    <x v="9"/>
    <x v="2"/>
    <n v="13475"/>
  </r>
  <r>
    <x v="3"/>
    <x v="11"/>
    <n v="15941"/>
  </r>
  <r>
    <x v="2"/>
    <x v="0"/>
    <n v="15981"/>
  </r>
  <r>
    <x v="2"/>
    <x v="1"/>
    <n v="15980"/>
  </r>
  <r>
    <x v="2"/>
    <x v="3"/>
    <n v="17025"/>
  </r>
  <r>
    <x v="2"/>
    <x v="8"/>
    <n v="17238"/>
  </r>
  <r>
    <x v="2"/>
    <x v="9"/>
    <n v="17724"/>
  </r>
  <r>
    <x v="2"/>
    <x v="10"/>
    <n v="16617"/>
  </r>
  <r>
    <x v="2"/>
    <x v="11"/>
    <n v="16395"/>
  </r>
  <r>
    <x v="2"/>
    <x v="5"/>
    <n v="14332"/>
  </r>
  <r>
    <x v="2"/>
    <x v="7"/>
    <n v="15355"/>
  </r>
  <r>
    <x v="2"/>
    <x v="6"/>
    <n v="16341"/>
  </r>
  <r>
    <x v="2"/>
    <x v="4"/>
    <n v="1598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n v="19525"/>
  </r>
  <r>
    <x v="0"/>
    <x v="1"/>
    <n v="17555"/>
  </r>
  <r>
    <x v="0"/>
    <x v="2"/>
    <n v="18646"/>
  </r>
  <r>
    <x v="1"/>
    <x v="0"/>
    <n v="18945"/>
  </r>
  <r>
    <x v="1"/>
    <x v="2"/>
    <n v="18358"/>
  </r>
  <r>
    <x v="1"/>
    <x v="3"/>
    <n v="16956"/>
  </r>
  <r>
    <x v="1"/>
    <x v="1"/>
    <n v="16249"/>
  </r>
  <r>
    <x v="1"/>
    <x v="4"/>
    <n v="19859"/>
  </r>
  <r>
    <x v="0"/>
    <x v="5"/>
    <n v="17298"/>
  </r>
  <r>
    <x v="2"/>
    <x v="6"/>
    <n v="20526"/>
  </r>
  <r>
    <x v="2"/>
    <x v="7"/>
    <n v="20762"/>
  </r>
  <r>
    <x v="2"/>
    <x v="8"/>
    <n v="21053"/>
  </r>
  <r>
    <x v="3"/>
    <x v="8"/>
    <n v="23547"/>
  </r>
  <r>
    <x v="1"/>
    <x v="7"/>
    <n v="18684"/>
  </r>
  <r>
    <x v="4"/>
    <x v="4"/>
    <n v="20222"/>
  </r>
  <r>
    <x v="4"/>
    <x v="6"/>
    <n v="18659"/>
  </r>
  <r>
    <x v="4"/>
    <x v="7"/>
    <n v="18801"/>
  </r>
  <r>
    <x v="0"/>
    <x v="8"/>
    <n v="19438"/>
  </r>
  <r>
    <x v="0"/>
    <x v="7"/>
    <n v="19063"/>
  </r>
  <r>
    <x v="0"/>
    <x v="3"/>
    <n v="18070"/>
  </r>
  <r>
    <x v="5"/>
    <x v="3"/>
    <n v="21357"/>
  </r>
  <r>
    <x v="5"/>
    <x v="1"/>
    <n v="20616"/>
  </r>
  <r>
    <x v="5"/>
    <x v="0"/>
    <n v="22937"/>
  </r>
  <r>
    <x v="5"/>
    <x v="2"/>
    <n v="22226"/>
  </r>
  <r>
    <x v="5"/>
    <x v="8"/>
    <n v="22931"/>
  </r>
  <r>
    <x v="5"/>
    <x v="6"/>
    <n v="23127"/>
  </r>
  <r>
    <x v="5"/>
    <x v="7"/>
    <n v="22828"/>
  </r>
  <r>
    <x v="5"/>
    <x v="4"/>
    <n v="23810"/>
  </r>
  <r>
    <x v="5"/>
    <x v="9"/>
    <n v="23796"/>
  </r>
  <r>
    <x v="5"/>
    <x v="10"/>
    <n v="25431"/>
  </r>
  <r>
    <x v="5"/>
    <x v="11"/>
    <n v="23474"/>
  </r>
  <r>
    <x v="4"/>
    <x v="8"/>
    <n v="19779"/>
  </r>
  <r>
    <x v="4"/>
    <x v="2"/>
    <n v="18087"/>
  </r>
  <r>
    <x v="6"/>
    <x v="3"/>
    <n v="20975"/>
  </r>
  <r>
    <x v="7"/>
    <x v="0"/>
    <n v="22531"/>
  </r>
  <r>
    <x v="7"/>
    <x v="3"/>
    <n v="21118"/>
  </r>
  <r>
    <x v="7"/>
    <x v="1"/>
    <n v="19670"/>
  </r>
  <r>
    <x v="7"/>
    <x v="7"/>
    <n v="22310"/>
  </r>
  <r>
    <x v="7"/>
    <x v="9"/>
    <n v="23678"/>
  </r>
  <r>
    <x v="7"/>
    <x v="2"/>
    <n v="21377"/>
  </r>
  <r>
    <x v="7"/>
    <x v="8"/>
    <n v="22551"/>
  </r>
  <r>
    <x v="7"/>
    <x v="6"/>
    <n v="22183"/>
  </r>
  <r>
    <x v="7"/>
    <x v="4"/>
    <n v="24189"/>
  </r>
  <r>
    <x v="7"/>
    <x v="10"/>
    <n v="24609"/>
  </r>
  <r>
    <x v="5"/>
    <x v="5"/>
    <n v="22321"/>
  </r>
  <r>
    <x v="7"/>
    <x v="11"/>
    <n v="23114"/>
  </r>
  <r>
    <x v="7"/>
    <x v="5"/>
    <n v="21701"/>
  </r>
  <r>
    <x v="1"/>
    <x v="9"/>
    <n v="19464"/>
  </r>
  <r>
    <x v="2"/>
    <x v="4"/>
    <n v="22086"/>
  </r>
  <r>
    <x v="1"/>
    <x v="6"/>
    <n v="18689"/>
  </r>
  <r>
    <x v="0"/>
    <x v="4"/>
    <n v="20139"/>
  </r>
  <r>
    <x v="0"/>
    <x v="10"/>
    <n v="20532"/>
  </r>
  <r>
    <x v="0"/>
    <x v="11"/>
    <n v="18382"/>
  </r>
  <r>
    <x v="0"/>
    <x v="9"/>
    <n v="19139"/>
  </r>
  <r>
    <x v="0"/>
    <x v="6"/>
    <n v="18757"/>
  </r>
  <r>
    <x v="4"/>
    <x v="9"/>
    <n v="20710"/>
  </r>
  <r>
    <x v="4"/>
    <x v="1"/>
    <n v="17024"/>
  </r>
  <r>
    <x v="1"/>
    <x v="8"/>
    <n v="19599"/>
  </r>
  <r>
    <x v="2"/>
    <x v="2"/>
    <n v="20729"/>
  </r>
  <r>
    <x v="4"/>
    <x v="0"/>
    <n v="18568"/>
  </r>
  <r>
    <x v="2"/>
    <x v="9"/>
    <n v="21623"/>
  </r>
  <r>
    <x v="4"/>
    <x v="3"/>
    <n v="17304"/>
  </r>
  <r>
    <x v="4"/>
    <x v="5"/>
    <n v="19825"/>
  </r>
  <r>
    <x v="2"/>
    <x v="3"/>
    <n v="18995"/>
  </r>
  <r>
    <x v="2"/>
    <x v="0"/>
    <n v="21316"/>
  </r>
  <r>
    <x v="2"/>
    <x v="10"/>
    <n v="23875"/>
  </r>
  <r>
    <x v="2"/>
    <x v="1"/>
    <n v="18734"/>
  </r>
  <r>
    <x v="1"/>
    <x v="10"/>
    <n v="20095"/>
  </r>
  <r>
    <x v="4"/>
    <x v="10"/>
    <n v="21794"/>
  </r>
  <r>
    <x v="4"/>
    <x v="11"/>
    <n v="20131"/>
  </r>
  <r>
    <x v="2"/>
    <x v="11"/>
    <n v="22166"/>
  </r>
  <r>
    <x v="6"/>
    <x v="1"/>
    <n v="19579"/>
  </r>
  <r>
    <x v="2"/>
    <x v="5"/>
    <n v="22696"/>
  </r>
  <r>
    <x v="1"/>
    <x v="5"/>
    <n v="17809"/>
  </r>
  <r>
    <x v="1"/>
    <x v="11"/>
    <n v="18421"/>
  </r>
  <r>
    <x v="6"/>
    <x v="0"/>
    <n v="23875"/>
  </r>
  <r>
    <x v="6"/>
    <x v="2"/>
    <n v="23178"/>
  </r>
  <r>
    <x v="6"/>
    <x v="8"/>
    <n v="23903"/>
  </r>
  <r>
    <x v="6"/>
    <x v="6"/>
    <n v="23317"/>
  </r>
  <r>
    <x v="6"/>
    <x v="7"/>
    <n v="23390"/>
  </r>
  <r>
    <x v="6"/>
    <x v="4"/>
    <n v="23583"/>
  </r>
  <r>
    <x v="6"/>
    <x v="9"/>
    <n v="23791"/>
  </r>
  <r>
    <x v="6"/>
    <x v="10"/>
    <n v="25348"/>
  </r>
  <r>
    <x v="8"/>
    <x v="3"/>
    <n v="20115"/>
  </r>
  <r>
    <x v="8"/>
    <x v="1"/>
    <n v="20121"/>
  </r>
  <r>
    <x v="8"/>
    <x v="0"/>
    <n v="16181"/>
  </r>
  <r>
    <x v="8"/>
    <x v="2"/>
    <n v="10192"/>
  </r>
  <r>
    <x v="8"/>
    <x v="8"/>
    <n v="13819"/>
  </r>
  <r>
    <x v="8"/>
    <x v="6"/>
    <n v="15871"/>
  </r>
  <r>
    <x v="8"/>
    <x v="7"/>
    <n v="17370"/>
  </r>
  <r>
    <x v="8"/>
    <x v="4"/>
    <n v="17963"/>
  </r>
  <r>
    <x v="8"/>
    <x v="9"/>
    <n v="18252"/>
  </r>
  <r>
    <x v="8"/>
    <x v="10"/>
    <n v="19836"/>
  </r>
  <r>
    <x v="8"/>
    <x v="11"/>
    <n v="17737"/>
  </r>
  <r>
    <x v="8"/>
    <x v="5"/>
    <n v="16431"/>
  </r>
  <r>
    <x v="9"/>
    <x v="3"/>
    <n v="15082"/>
  </r>
  <r>
    <x v="9"/>
    <x v="1"/>
    <n v="13979"/>
  </r>
  <r>
    <x v="9"/>
    <x v="4"/>
    <n v="19944"/>
  </r>
  <r>
    <x v="9"/>
    <x v="7"/>
    <n v="20368"/>
  </r>
  <r>
    <x v="9"/>
    <x v="11"/>
    <n v="19619"/>
  </r>
  <r>
    <x v="9"/>
    <x v="9"/>
    <n v="20160"/>
  </r>
  <r>
    <x v="9"/>
    <x v="8"/>
    <n v="19454"/>
  </r>
  <r>
    <x v="9"/>
    <x v="6"/>
    <n v="19773"/>
  </r>
  <r>
    <x v="9"/>
    <x v="10"/>
    <n v="21540"/>
  </r>
  <r>
    <x v="9"/>
    <x v="5"/>
    <n v="19439"/>
  </r>
  <r>
    <x v="9"/>
    <x v="2"/>
    <n v="18239"/>
  </r>
  <r>
    <x v="9"/>
    <x v="0"/>
    <n v="17512"/>
  </r>
  <r>
    <x v="6"/>
    <x v="11"/>
    <n v="23418"/>
  </r>
  <r>
    <x v="6"/>
    <x v="5"/>
    <n v="22803"/>
  </r>
  <r>
    <x v="3"/>
    <x v="6"/>
    <n v="23132"/>
  </r>
  <r>
    <x v="3"/>
    <x v="7"/>
    <n v="23453"/>
  </r>
  <r>
    <x v="3"/>
    <x v="4"/>
    <n v="24656"/>
  </r>
  <r>
    <x v="3"/>
    <x v="9"/>
    <n v="24585"/>
  </r>
  <r>
    <x v="3"/>
    <x v="10"/>
    <n v="25319"/>
  </r>
  <r>
    <x v="3"/>
    <x v="11"/>
    <n v="23634"/>
  </r>
  <r>
    <x v="3"/>
    <x v="5"/>
    <n v="23357"/>
  </r>
  <r>
    <x v="3"/>
    <x v="3"/>
    <n v="20242"/>
  </r>
  <r>
    <x v="3"/>
    <x v="1"/>
    <n v="21865"/>
  </r>
  <r>
    <x v="3"/>
    <x v="0"/>
    <n v="23226"/>
  </r>
  <r>
    <x v="3"/>
    <x v="2"/>
    <n v="23004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n v="19336"/>
  </r>
  <r>
    <x v="0"/>
    <x v="1"/>
    <n v="17940"/>
  </r>
  <r>
    <x v="0"/>
    <x v="2"/>
    <n v="18222"/>
  </r>
  <r>
    <x v="0"/>
    <x v="3"/>
    <n v="17049"/>
  </r>
  <r>
    <x v="1"/>
    <x v="0"/>
    <n v="21132"/>
  </r>
  <r>
    <x v="1"/>
    <x v="3"/>
    <n v="18931"/>
  </r>
  <r>
    <x v="1"/>
    <x v="1"/>
    <n v="19322"/>
  </r>
  <r>
    <x v="0"/>
    <x v="4"/>
    <n v="18746"/>
  </r>
  <r>
    <x v="1"/>
    <x v="5"/>
    <n v="19992"/>
  </r>
  <r>
    <x v="0"/>
    <x v="6"/>
    <n v="18107"/>
  </r>
  <r>
    <x v="1"/>
    <x v="7"/>
    <n v="19589"/>
  </r>
  <r>
    <x v="1"/>
    <x v="6"/>
    <n v="18236"/>
  </r>
  <r>
    <x v="1"/>
    <x v="2"/>
    <n v="19495"/>
  </r>
  <r>
    <x v="0"/>
    <x v="8"/>
    <n v="18777"/>
  </r>
  <r>
    <x v="2"/>
    <x v="4"/>
    <n v="20091"/>
  </r>
  <r>
    <x v="2"/>
    <x v="9"/>
    <n v="18312"/>
  </r>
  <r>
    <x v="2"/>
    <x v="6"/>
    <n v="18345"/>
  </r>
  <r>
    <x v="3"/>
    <x v="7"/>
    <n v="23944"/>
  </r>
  <r>
    <x v="4"/>
    <x v="9"/>
    <n v="19984"/>
  </r>
  <r>
    <x v="4"/>
    <x v="6"/>
    <n v="20387"/>
  </r>
  <r>
    <x v="4"/>
    <x v="7"/>
    <n v="20791"/>
  </r>
  <r>
    <x v="5"/>
    <x v="2"/>
    <n v="24462"/>
  </r>
  <r>
    <x v="0"/>
    <x v="9"/>
    <n v="18483"/>
  </r>
  <r>
    <x v="6"/>
    <x v="2"/>
    <n v="23690"/>
  </r>
  <r>
    <x v="6"/>
    <x v="3"/>
    <n v="22409"/>
  </r>
  <r>
    <x v="6"/>
    <x v="0"/>
    <n v="25907"/>
  </r>
  <r>
    <x v="6"/>
    <x v="1"/>
    <n v="22908"/>
  </r>
  <r>
    <x v="6"/>
    <x v="7"/>
    <n v="23680"/>
  </r>
  <r>
    <x v="6"/>
    <x v="9"/>
    <n v="23164"/>
  </r>
  <r>
    <x v="6"/>
    <x v="6"/>
    <n v="22855"/>
  </r>
  <r>
    <x v="6"/>
    <x v="4"/>
    <n v="24219"/>
  </r>
  <r>
    <x v="6"/>
    <x v="8"/>
    <n v="23662"/>
  </r>
  <r>
    <x v="6"/>
    <x v="10"/>
    <n v="25805"/>
  </r>
  <r>
    <x v="6"/>
    <x v="11"/>
    <n v="24645"/>
  </r>
  <r>
    <x v="6"/>
    <x v="5"/>
    <n v="23882"/>
  </r>
  <r>
    <x v="2"/>
    <x v="7"/>
    <n v="19506"/>
  </r>
  <r>
    <x v="2"/>
    <x v="1"/>
    <n v="18783"/>
  </r>
  <r>
    <x v="4"/>
    <x v="4"/>
    <n v="21314"/>
  </r>
  <r>
    <x v="7"/>
    <x v="2"/>
    <n v="23357"/>
  </r>
  <r>
    <x v="7"/>
    <x v="3"/>
    <n v="22548"/>
  </r>
  <r>
    <x v="7"/>
    <x v="8"/>
    <n v="23236"/>
  </r>
  <r>
    <x v="7"/>
    <x v="0"/>
    <n v="24100"/>
  </r>
  <r>
    <x v="7"/>
    <x v="1"/>
    <n v="21903"/>
  </r>
  <r>
    <x v="7"/>
    <x v="7"/>
    <n v="23196"/>
  </r>
  <r>
    <x v="7"/>
    <x v="9"/>
    <n v="21982"/>
  </r>
  <r>
    <x v="7"/>
    <x v="6"/>
    <n v="22313"/>
  </r>
  <r>
    <x v="7"/>
    <x v="4"/>
    <n v="24125"/>
  </r>
  <r>
    <x v="7"/>
    <x v="10"/>
    <n v="25037"/>
  </r>
  <r>
    <x v="7"/>
    <x v="11"/>
    <n v="24140"/>
  </r>
  <r>
    <x v="7"/>
    <x v="5"/>
    <n v="23962"/>
  </r>
  <r>
    <x v="0"/>
    <x v="7"/>
    <n v="19361"/>
  </r>
  <r>
    <x v="2"/>
    <x v="8"/>
    <n v="20220"/>
  </r>
  <r>
    <x v="2"/>
    <x v="3"/>
    <n v="18338"/>
  </r>
  <r>
    <x v="1"/>
    <x v="4"/>
    <n v="19387"/>
  </r>
  <r>
    <x v="1"/>
    <x v="10"/>
    <n v="20165"/>
  </r>
  <r>
    <x v="1"/>
    <x v="11"/>
    <n v="20140"/>
  </r>
  <r>
    <x v="1"/>
    <x v="8"/>
    <n v="18566"/>
  </r>
  <r>
    <x v="1"/>
    <x v="9"/>
    <n v="18492"/>
  </r>
  <r>
    <x v="4"/>
    <x v="1"/>
    <n v="20772"/>
  </r>
  <r>
    <x v="4"/>
    <x v="8"/>
    <n v="20717"/>
  </r>
  <r>
    <x v="2"/>
    <x v="0"/>
    <n v="19254"/>
  </r>
  <r>
    <x v="2"/>
    <x v="2"/>
    <n v="18196"/>
  </r>
  <r>
    <x v="2"/>
    <x v="5"/>
    <n v="21088"/>
  </r>
  <r>
    <x v="2"/>
    <x v="10"/>
    <n v="21743"/>
  </r>
  <r>
    <x v="2"/>
    <x v="11"/>
    <n v="20065"/>
  </r>
  <r>
    <x v="3"/>
    <x v="9"/>
    <n v="23546"/>
  </r>
  <r>
    <x v="5"/>
    <x v="3"/>
    <n v="22057"/>
  </r>
  <r>
    <x v="0"/>
    <x v="10"/>
    <n v="19812"/>
  </r>
  <r>
    <x v="4"/>
    <x v="10"/>
    <n v="23803"/>
  </r>
  <r>
    <x v="4"/>
    <x v="3"/>
    <n v="19566"/>
  </r>
  <r>
    <x v="5"/>
    <x v="0"/>
    <n v="24960"/>
  </r>
  <r>
    <x v="4"/>
    <x v="0"/>
    <n v="21064"/>
  </r>
  <r>
    <x v="4"/>
    <x v="11"/>
    <n v="23236"/>
  </r>
  <r>
    <x v="3"/>
    <x v="6"/>
    <n v="24127"/>
  </r>
  <r>
    <x v="0"/>
    <x v="5"/>
    <n v="19036"/>
  </r>
  <r>
    <x v="5"/>
    <x v="1"/>
    <n v="23099"/>
  </r>
  <r>
    <x v="4"/>
    <x v="5"/>
    <n v="24709"/>
  </r>
  <r>
    <x v="0"/>
    <x v="11"/>
    <n v="19209"/>
  </r>
  <r>
    <x v="3"/>
    <x v="4"/>
    <n v="24834"/>
  </r>
  <r>
    <x v="4"/>
    <x v="2"/>
    <n v="19761"/>
  </r>
  <r>
    <x v="5"/>
    <x v="7"/>
    <n v="24323"/>
  </r>
  <r>
    <x v="3"/>
    <x v="8"/>
    <n v="24730"/>
  </r>
  <r>
    <x v="5"/>
    <x v="9"/>
    <n v="23705"/>
  </r>
  <r>
    <x v="3"/>
    <x v="10"/>
    <n v="26422"/>
  </r>
  <r>
    <x v="5"/>
    <x v="6"/>
    <n v="23430"/>
  </r>
  <r>
    <x v="3"/>
    <x v="11"/>
    <n v="24885"/>
  </r>
  <r>
    <x v="5"/>
    <x v="4"/>
    <n v="24282"/>
  </r>
  <r>
    <x v="3"/>
    <x v="5"/>
    <n v="25841"/>
  </r>
  <r>
    <x v="5"/>
    <x v="8"/>
    <n v="23887"/>
  </r>
  <r>
    <x v="5"/>
    <x v="10"/>
    <n v="26057"/>
  </r>
  <r>
    <x v="3"/>
    <x v="2"/>
    <n v="22795"/>
  </r>
  <r>
    <x v="8"/>
    <x v="2"/>
    <n v="21582"/>
  </r>
  <r>
    <x v="8"/>
    <x v="3"/>
    <n v="20943"/>
  </r>
  <r>
    <x v="8"/>
    <x v="0"/>
    <n v="17876"/>
  </r>
  <r>
    <x v="8"/>
    <x v="1"/>
    <n v="12376"/>
  </r>
  <r>
    <x v="8"/>
    <x v="7"/>
    <n v="15113"/>
  </r>
  <r>
    <x v="8"/>
    <x v="9"/>
    <n v="16239"/>
  </r>
  <r>
    <x v="8"/>
    <x v="6"/>
    <n v="17892"/>
  </r>
  <r>
    <x v="8"/>
    <x v="4"/>
    <n v="19492"/>
  </r>
  <r>
    <x v="8"/>
    <x v="8"/>
    <n v="19097"/>
  </r>
  <r>
    <x v="8"/>
    <x v="10"/>
    <n v="20986"/>
  </r>
  <r>
    <x v="8"/>
    <x v="11"/>
    <n v="19757"/>
  </r>
  <r>
    <x v="8"/>
    <x v="5"/>
    <n v="19267"/>
  </r>
  <r>
    <x v="9"/>
    <x v="2"/>
    <n v="18032"/>
  </r>
  <r>
    <x v="9"/>
    <x v="3"/>
    <n v="17084"/>
  </r>
  <r>
    <x v="9"/>
    <x v="4"/>
    <n v="21000"/>
  </r>
  <r>
    <x v="9"/>
    <x v="6"/>
    <n v="21356"/>
  </r>
  <r>
    <x v="9"/>
    <x v="8"/>
    <n v="21511"/>
  </r>
  <r>
    <x v="9"/>
    <x v="9"/>
    <n v="20785"/>
  </r>
  <r>
    <x v="9"/>
    <x v="7"/>
    <n v="21208"/>
  </r>
  <r>
    <x v="9"/>
    <x v="10"/>
    <n v="23543"/>
  </r>
  <r>
    <x v="9"/>
    <x v="11"/>
    <n v="20875"/>
  </r>
  <r>
    <x v="9"/>
    <x v="1"/>
    <n v="20156"/>
  </r>
  <r>
    <x v="9"/>
    <x v="0"/>
    <n v="20586"/>
  </r>
  <r>
    <x v="9"/>
    <x v="5"/>
    <n v="22399"/>
  </r>
  <r>
    <x v="5"/>
    <x v="11"/>
    <n v="24826"/>
  </r>
  <r>
    <x v="3"/>
    <x v="3"/>
    <n v="22615"/>
  </r>
  <r>
    <x v="5"/>
    <x v="5"/>
    <n v="24191"/>
  </r>
  <r>
    <x v="3"/>
    <x v="0"/>
    <n v="25252"/>
  </r>
  <r>
    <x v="3"/>
    <x v="1"/>
    <n v="23681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n v="300"/>
  </r>
  <r>
    <x v="0"/>
    <x v="1"/>
    <n v="295"/>
  </r>
  <r>
    <x v="1"/>
    <x v="1"/>
    <n v="259"/>
  </r>
  <r>
    <x v="1"/>
    <x v="2"/>
    <n v="269"/>
  </r>
  <r>
    <x v="1"/>
    <x v="3"/>
    <n v="268"/>
  </r>
  <r>
    <x v="1"/>
    <x v="0"/>
    <n v="243"/>
  </r>
  <r>
    <x v="1"/>
    <x v="4"/>
    <n v="275"/>
  </r>
  <r>
    <x v="1"/>
    <x v="5"/>
    <n v="253"/>
  </r>
  <r>
    <x v="1"/>
    <x v="6"/>
    <n v="221"/>
  </r>
  <r>
    <x v="1"/>
    <x v="7"/>
    <n v="276"/>
  </r>
  <r>
    <x v="1"/>
    <x v="8"/>
    <n v="297"/>
  </r>
  <r>
    <x v="1"/>
    <x v="9"/>
    <n v="266"/>
  </r>
  <r>
    <x v="2"/>
    <x v="5"/>
    <n v="313"/>
  </r>
  <r>
    <x v="2"/>
    <x v="3"/>
    <n v="296"/>
  </r>
  <r>
    <x v="2"/>
    <x v="10"/>
    <n v="257"/>
  </r>
  <r>
    <x v="2"/>
    <x v="1"/>
    <n v="272"/>
  </r>
  <r>
    <x v="2"/>
    <x v="11"/>
    <n v="300"/>
  </r>
  <r>
    <x v="2"/>
    <x v="2"/>
    <n v="284"/>
  </r>
  <r>
    <x v="2"/>
    <x v="4"/>
    <n v="267"/>
  </r>
  <r>
    <x v="2"/>
    <x v="8"/>
    <n v="293"/>
  </r>
  <r>
    <x v="2"/>
    <x v="7"/>
    <n v="283"/>
  </r>
  <r>
    <x v="2"/>
    <x v="9"/>
    <n v="320"/>
  </r>
  <r>
    <x v="2"/>
    <x v="0"/>
    <n v="282"/>
  </r>
  <r>
    <x v="2"/>
    <x v="6"/>
    <n v="311"/>
  </r>
  <r>
    <x v="3"/>
    <x v="3"/>
    <n v="239"/>
  </r>
  <r>
    <x v="3"/>
    <x v="2"/>
    <n v="253"/>
  </r>
  <r>
    <x v="3"/>
    <x v="10"/>
    <n v="211"/>
  </r>
  <r>
    <x v="3"/>
    <x v="7"/>
    <n v="218"/>
  </r>
  <r>
    <x v="3"/>
    <x v="4"/>
    <n v="216"/>
  </r>
  <r>
    <x v="3"/>
    <x v="0"/>
    <n v="218"/>
  </r>
  <r>
    <x v="3"/>
    <x v="1"/>
    <n v="217"/>
  </r>
  <r>
    <x v="3"/>
    <x v="6"/>
    <n v="251"/>
  </r>
  <r>
    <x v="3"/>
    <x v="5"/>
    <n v="249"/>
  </r>
  <r>
    <x v="3"/>
    <x v="8"/>
    <n v="290"/>
  </r>
  <r>
    <x v="3"/>
    <x v="9"/>
    <n v="282"/>
  </r>
  <r>
    <x v="4"/>
    <x v="6"/>
    <n v="269"/>
  </r>
  <r>
    <x v="4"/>
    <x v="10"/>
    <n v="250"/>
  </r>
  <r>
    <x v="1"/>
    <x v="11"/>
    <n v="299"/>
  </r>
  <r>
    <x v="5"/>
    <x v="2"/>
    <n v="288"/>
  </r>
  <r>
    <x v="5"/>
    <x v="7"/>
    <n v="257"/>
  </r>
  <r>
    <x v="5"/>
    <x v="0"/>
    <n v="275"/>
  </r>
  <r>
    <x v="5"/>
    <x v="5"/>
    <n v="304"/>
  </r>
  <r>
    <x v="5"/>
    <x v="3"/>
    <n v="307"/>
  </r>
  <r>
    <x v="5"/>
    <x v="1"/>
    <n v="298"/>
  </r>
  <r>
    <x v="5"/>
    <x v="9"/>
    <n v="336"/>
  </r>
  <r>
    <x v="5"/>
    <x v="6"/>
    <n v="282"/>
  </r>
  <r>
    <x v="5"/>
    <x v="8"/>
    <n v="306"/>
  </r>
  <r>
    <x v="5"/>
    <x v="4"/>
    <n v="254"/>
  </r>
  <r>
    <x v="5"/>
    <x v="10"/>
    <n v="234"/>
  </r>
  <r>
    <x v="5"/>
    <x v="11"/>
    <n v="297"/>
  </r>
  <r>
    <x v="0"/>
    <x v="2"/>
    <n v="308"/>
  </r>
  <r>
    <x v="3"/>
    <x v="11"/>
    <n v="238"/>
  </r>
  <r>
    <x v="1"/>
    <x v="10"/>
    <n v="242"/>
  </r>
  <r>
    <x v="0"/>
    <x v="3"/>
    <n v="312"/>
  </r>
  <r>
    <x v="4"/>
    <x v="7"/>
    <n v="284"/>
  </r>
  <r>
    <x v="6"/>
    <x v="6"/>
    <n v="194"/>
  </r>
  <r>
    <x v="6"/>
    <x v="10"/>
    <n v="196"/>
  </r>
  <r>
    <x v="6"/>
    <x v="7"/>
    <n v="242"/>
  </r>
  <r>
    <x v="6"/>
    <x v="4"/>
    <n v="256"/>
  </r>
  <r>
    <x v="6"/>
    <x v="0"/>
    <n v="223"/>
  </r>
  <r>
    <x v="6"/>
    <x v="1"/>
    <n v="222"/>
  </r>
  <r>
    <x v="6"/>
    <x v="2"/>
    <n v="247"/>
  </r>
  <r>
    <x v="6"/>
    <x v="3"/>
    <n v="265"/>
  </r>
  <r>
    <x v="6"/>
    <x v="5"/>
    <n v="237"/>
  </r>
  <r>
    <x v="6"/>
    <x v="8"/>
    <n v="276"/>
  </r>
  <r>
    <x v="6"/>
    <x v="9"/>
    <n v="254"/>
  </r>
  <r>
    <x v="6"/>
    <x v="11"/>
    <n v="241"/>
  </r>
  <r>
    <x v="0"/>
    <x v="5"/>
    <n v="320"/>
  </r>
  <r>
    <x v="7"/>
    <x v="6"/>
    <n v="216"/>
  </r>
  <r>
    <x v="7"/>
    <x v="10"/>
    <n v="198"/>
  </r>
  <r>
    <x v="7"/>
    <x v="7"/>
    <n v="209"/>
  </r>
  <r>
    <x v="7"/>
    <x v="4"/>
    <n v="217"/>
  </r>
  <r>
    <x v="7"/>
    <x v="0"/>
    <n v="224"/>
  </r>
  <r>
    <x v="7"/>
    <x v="1"/>
    <n v="230"/>
  </r>
  <r>
    <x v="7"/>
    <x v="2"/>
    <n v="244"/>
  </r>
  <r>
    <x v="4"/>
    <x v="4"/>
    <n v="276"/>
  </r>
  <r>
    <x v="7"/>
    <x v="3"/>
    <n v="240"/>
  </r>
  <r>
    <x v="7"/>
    <x v="5"/>
    <n v="246"/>
  </r>
  <r>
    <x v="7"/>
    <x v="8"/>
    <n v="246"/>
  </r>
  <r>
    <x v="7"/>
    <x v="9"/>
    <n v="256"/>
  </r>
  <r>
    <x v="7"/>
    <x v="11"/>
    <n v="232"/>
  </r>
  <r>
    <x v="0"/>
    <x v="8"/>
    <n v="320"/>
  </r>
  <r>
    <x v="4"/>
    <x v="0"/>
    <n v="306"/>
  </r>
  <r>
    <x v="0"/>
    <x v="9"/>
    <n v="318"/>
  </r>
  <r>
    <x v="0"/>
    <x v="11"/>
    <n v="325"/>
  </r>
  <r>
    <x v="0"/>
    <x v="6"/>
    <n v="229"/>
  </r>
  <r>
    <x v="4"/>
    <x v="1"/>
    <n v="315"/>
  </r>
  <r>
    <x v="4"/>
    <x v="2"/>
    <n v="319"/>
  </r>
  <r>
    <x v="0"/>
    <x v="10"/>
    <n v="277"/>
  </r>
  <r>
    <x v="8"/>
    <x v="7"/>
    <n v="242"/>
  </r>
  <r>
    <x v="8"/>
    <x v="10"/>
    <n v="276"/>
  </r>
  <r>
    <x v="8"/>
    <x v="6"/>
    <n v="287"/>
  </r>
  <r>
    <x v="8"/>
    <x v="8"/>
    <n v="373"/>
  </r>
  <r>
    <x v="8"/>
    <x v="3"/>
    <n v="335"/>
  </r>
  <r>
    <x v="8"/>
    <x v="0"/>
    <n v="288"/>
  </r>
  <r>
    <x v="8"/>
    <x v="1"/>
    <n v="272"/>
  </r>
  <r>
    <x v="8"/>
    <x v="2"/>
    <n v="325"/>
  </r>
  <r>
    <x v="8"/>
    <x v="4"/>
    <n v="203"/>
  </r>
  <r>
    <x v="8"/>
    <x v="11"/>
    <n v="342"/>
  </r>
  <r>
    <x v="8"/>
    <x v="5"/>
    <n v="361"/>
  </r>
  <r>
    <x v="8"/>
    <x v="9"/>
    <n v="368"/>
  </r>
  <r>
    <x v="9"/>
    <x v="9"/>
    <n v="367"/>
  </r>
  <r>
    <x v="9"/>
    <x v="0"/>
    <n v="311"/>
  </r>
  <r>
    <x v="9"/>
    <x v="7"/>
    <n v="326"/>
  </r>
  <r>
    <x v="9"/>
    <x v="1"/>
    <n v="353"/>
  </r>
  <r>
    <x v="9"/>
    <x v="2"/>
    <n v="391"/>
  </r>
  <r>
    <x v="9"/>
    <x v="3"/>
    <n v="360"/>
  </r>
  <r>
    <x v="9"/>
    <x v="5"/>
    <n v="366"/>
  </r>
  <r>
    <x v="9"/>
    <x v="11"/>
    <n v="334"/>
  </r>
  <r>
    <x v="9"/>
    <x v="4"/>
    <n v="368"/>
  </r>
  <r>
    <x v="9"/>
    <x v="8"/>
    <n v="379"/>
  </r>
  <r>
    <x v="9"/>
    <x v="10"/>
    <n v="276"/>
  </r>
  <r>
    <x v="9"/>
    <x v="6"/>
    <n v="330"/>
  </r>
  <r>
    <x v="4"/>
    <x v="3"/>
    <n v="286"/>
  </r>
  <r>
    <x v="0"/>
    <x v="7"/>
    <n v="268"/>
  </r>
  <r>
    <x v="4"/>
    <x v="5"/>
    <n v="318"/>
  </r>
  <r>
    <x v="0"/>
    <x v="4"/>
    <n v="280"/>
  </r>
  <r>
    <x v="4"/>
    <x v="8"/>
    <n v="312"/>
  </r>
  <r>
    <x v="4"/>
    <x v="9"/>
    <n v="325"/>
  </r>
  <r>
    <x v="4"/>
    <x v="11"/>
    <n v="322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n v="219"/>
  </r>
  <r>
    <x v="0"/>
    <x v="1"/>
    <n v="216"/>
  </r>
  <r>
    <x v="0"/>
    <x v="2"/>
    <n v="235"/>
  </r>
  <r>
    <x v="1"/>
    <x v="3"/>
    <n v="258"/>
  </r>
  <r>
    <x v="1"/>
    <x v="4"/>
    <n v="232"/>
  </r>
  <r>
    <x v="1"/>
    <x v="5"/>
    <n v="277"/>
  </r>
  <r>
    <x v="2"/>
    <x v="4"/>
    <n v="281"/>
  </r>
  <r>
    <x v="2"/>
    <x v="5"/>
    <n v="285"/>
  </r>
  <r>
    <x v="2"/>
    <x v="6"/>
    <n v="271"/>
  </r>
  <r>
    <x v="0"/>
    <x v="7"/>
    <n v="247"/>
  </r>
  <r>
    <x v="1"/>
    <x v="6"/>
    <n v="240"/>
  </r>
  <r>
    <x v="1"/>
    <x v="2"/>
    <n v="248"/>
  </r>
  <r>
    <x v="3"/>
    <x v="6"/>
    <n v="323"/>
  </r>
  <r>
    <x v="4"/>
    <x v="8"/>
    <n v="287"/>
  </r>
  <r>
    <x v="5"/>
    <x v="0"/>
    <n v="270"/>
  </r>
  <r>
    <x v="5"/>
    <x v="8"/>
    <n v="299"/>
  </r>
  <r>
    <x v="5"/>
    <x v="1"/>
    <n v="257"/>
  </r>
  <r>
    <x v="5"/>
    <x v="5"/>
    <n v="311"/>
  </r>
  <r>
    <x v="5"/>
    <x v="9"/>
    <n v="331"/>
  </r>
  <r>
    <x v="5"/>
    <x v="2"/>
    <n v="265"/>
  </r>
  <r>
    <x v="5"/>
    <x v="6"/>
    <n v="307"/>
  </r>
  <r>
    <x v="5"/>
    <x v="4"/>
    <n v="332"/>
  </r>
  <r>
    <x v="5"/>
    <x v="3"/>
    <n v="338"/>
  </r>
  <r>
    <x v="5"/>
    <x v="10"/>
    <n v="347"/>
  </r>
  <r>
    <x v="6"/>
    <x v="8"/>
    <n v="336"/>
  </r>
  <r>
    <x v="6"/>
    <x v="1"/>
    <n v="278"/>
  </r>
  <r>
    <x v="6"/>
    <x v="0"/>
    <n v="317"/>
  </r>
  <r>
    <x v="6"/>
    <x v="2"/>
    <n v="297"/>
  </r>
  <r>
    <x v="6"/>
    <x v="6"/>
    <n v="309"/>
  </r>
  <r>
    <x v="6"/>
    <x v="4"/>
    <n v="301"/>
  </r>
  <r>
    <x v="6"/>
    <x v="5"/>
    <n v="322"/>
  </r>
  <r>
    <x v="6"/>
    <x v="3"/>
    <n v="318"/>
  </r>
  <r>
    <x v="6"/>
    <x v="9"/>
    <n v="341"/>
  </r>
  <r>
    <x v="6"/>
    <x v="10"/>
    <n v="320"/>
  </r>
  <r>
    <x v="6"/>
    <x v="11"/>
    <n v="344"/>
  </r>
  <r>
    <x v="7"/>
    <x v="0"/>
    <n v="269"/>
  </r>
  <r>
    <x v="7"/>
    <x v="2"/>
    <n v="278"/>
  </r>
  <r>
    <x v="7"/>
    <x v="8"/>
    <n v="208"/>
  </r>
  <r>
    <x v="7"/>
    <x v="1"/>
    <n v="225"/>
  </r>
  <r>
    <x v="0"/>
    <x v="6"/>
    <n v="240"/>
  </r>
  <r>
    <x v="5"/>
    <x v="11"/>
    <n v="362"/>
  </r>
  <r>
    <x v="5"/>
    <x v="7"/>
    <n v="318"/>
  </r>
  <r>
    <x v="6"/>
    <x v="7"/>
    <n v="321"/>
  </r>
  <r>
    <x v="7"/>
    <x v="3"/>
    <n v="288"/>
  </r>
  <r>
    <x v="0"/>
    <x v="5"/>
    <n v="261"/>
  </r>
  <r>
    <x v="0"/>
    <x v="8"/>
    <n v="241"/>
  </r>
  <r>
    <x v="7"/>
    <x v="5"/>
    <n v="263"/>
  </r>
  <r>
    <x v="7"/>
    <x v="9"/>
    <n v="252"/>
  </r>
  <r>
    <x v="0"/>
    <x v="3"/>
    <n v="268"/>
  </r>
  <r>
    <x v="0"/>
    <x v="10"/>
    <n v="270"/>
  </r>
  <r>
    <x v="0"/>
    <x v="11"/>
    <n v="284"/>
  </r>
  <r>
    <x v="0"/>
    <x v="9"/>
    <n v="265"/>
  </r>
  <r>
    <x v="0"/>
    <x v="4"/>
    <n v="249"/>
  </r>
  <r>
    <x v="1"/>
    <x v="9"/>
    <n v="270"/>
  </r>
  <r>
    <x v="1"/>
    <x v="1"/>
    <n v="230"/>
  </r>
  <r>
    <x v="7"/>
    <x v="4"/>
    <n v="240"/>
  </r>
  <r>
    <x v="7"/>
    <x v="6"/>
    <n v="250"/>
  </r>
  <r>
    <x v="1"/>
    <x v="0"/>
    <n v="230"/>
  </r>
  <r>
    <x v="1"/>
    <x v="8"/>
    <n v="270"/>
  </r>
  <r>
    <x v="1"/>
    <x v="7"/>
    <n v="255"/>
  </r>
  <r>
    <x v="3"/>
    <x v="4"/>
    <n v="324"/>
  </r>
  <r>
    <x v="7"/>
    <x v="10"/>
    <n v="298"/>
  </r>
  <r>
    <x v="1"/>
    <x v="10"/>
    <n v="310"/>
  </r>
  <r>
    <x v="1"/>
    <x v="11"/>
    <n v="306"/>
  </r>
  <r>
    <x v="4"/>
    <x v="1"/>
    <n v="280"/>
  </r>
  <r>
    <x v="7"/>
    <x v="7"/>
    <n v="258"/>
  </r>
  <r>
    <x v="3"/>
    <x v="5"/>
    <n v="338"/>
  </r>
  <r>
    <x v="7"/>
    <x v="11"/>
    <n v="275"/>
  </r>
  <r>
    <x v="4"/>
    <x v="0"/>
    <n v="312"/>
  </r>
  <r>
    <x v="3"/>
    <x v="3"/>
    <n v="340"/>
  </r>
  <r>
    <x v="4"/>
    <x v="2"/>
    <n v="304"/>
  </r>
  <r>
    <x v="3"/>
    <x v="9"/>
    <n v="343"/>
  </r>
  <r>
    <x v="4"/>
    <x v="6"/>
    <n v="328"/>
  </r>
  <r>
    <x v="3"/>
    <x v="10"/>
    <n v="360"/>
  </r>
  <r>
    <x v="4"/>
    <x v="4"/>
    <n v="341"/>
  </r>
  <r>
    <x v="3"/>
    <x v="11"/>
    <n v="337"/>
  </r>
  <r>
    <x v="4"/>
    <x v="5"/>
    <n v="358"/>
  </r>
  <r>
    <x v="3"/>
    <x v="7"/>
    <n v="348"/>
  </r>
  <r>
    <x v="4"/>
    <x v="3"/>
    <n v="309"/>
  </r>
  <r>
    <x v="3"/>
    <x v="8"/>
    <n v="249"/>
  </r>
  <r>
    <x v="4"/>
    <x v="9"/>
    <n v="341"/>
  </r>
  <r>
    <x v="3"/>
    <x v="1"/>
    <n v="300"/>
  </r>
  <r>
    <x v="4"/>
    <x v="10"/>
    <n v="335"/>
  </r>
  <r>
    <x v="3"/>
    <x v="0"/>
    <n v="290"/>
  </r>
  <r>
    <x v="8"/>
    <x v="8"/>
    <n v="302"/>
  </r>
  <r>
    <x v="8"/>
    <x v="1"/>
    <n v="298"/>
  </r>
  <r>
    <x v="8"/>
    <x v="0"/>
    <n v="259"/>
  </r>
  <r>
    <x v="8"/>
    <x v="2"/>
    <n v="223"/>
  </r>
  <r>
    <x v="8"/>
    <x v="6"/>
    <n v="321"/>
  </r>
  <r>
    <x v="8"/>
    <x v="4"/>
    <n v="303"/>
  </r>
  <r>
    <x v="8"/>
    <x v="5"/>
    <n v="351"/>
  </r>
  <r>
    <x v="8"/>
    <x v="3"/>
    <n v="364"/>
  </r>
  <r>
    <x v="8"/>
    <x v="9"/>
    <n v="390"/>
  </r>
  <r>
    <x v="8"/>
    <x v="10"/>
    <n v="393"/>
  </r>
  <r>
    <x v="8"/>
    <x v="11"/>
    <n v="409"/>
  </r>
  <r>
    <x v="8"/>
    <x v="7"/>
    <n v="369"/>
  </r>
  <r>
    <x v="9"/>
    <x v="8"/>
    <n v="357"/>
  </r>
  <r>
    <x v="9"/>
    <x v="1"/>
    <n v="297"/>
  </r>
  <r>
    <x v="9"/>
    <x v="3"/>
    <n v="381"/>
  </r>
  <r>
    <x v="9"/>
    <x v="5"/>
    <n v="420"/>
  </r>
  <r>
    <x v="9"/>
    <x v="11"/>
    <n v="391"/>
  </r>
  <r>
    <x v="9"/>
    <x v="9"/>
    <n v="384"/>
  </r>
  <r>
    <x v="9"/>
    <x v="6"/>
    <n v="339"/>
  </r>
  <r>
    <x v="9"/>
    <x v="4"/>
    <n v="387"/>
  </r>
  <r>
    <x v="9"/>
    <x v="10"/>
    <n v="402"/>
  </r>
  <r>
    <x v="9"/>
    <x v="7"/>
    <n v="355"/>
  </r>
  <r>
    <x v="9"/>
    <x v="2"/>
    <n v="393"/>
  </r>
  <r>
    <x v="9"/>
    <x v="0"/>
    <n v="371"/>
  </r>
  <r>
    <x v="4"/>
    <x v="11"/>
    <n v="362"/>
  </r>
  <r>
    <x v="3"/>
    <x v="2"/>
    <n v="302"/>
  </r>
  <r>
    <x v="4"/>
    <x v="7"/>
    <n v="347"/>
  </r>
  <r>
    <x v="2"/>
    <x v="3"/>
    <n v="302"/>
  </r>
  <r>
    <x v="2"/>
    <x v="2"/>
    <n v="298"/>
  </r>
  <r>
    <x v="2"/>
    <x v="9"/>
    <n v="267"/>
  </r>
  <r>
    <x v="2"/>
    <x v="8"/>
    <n v="240"/>
  </r>
  <r>
    <x v="2"/>
    <x v="0"/>
    <n v="292"/>
  </r>
  <r>
    <x v="2"/>
    <x v="10"/>
    <n v="322"/>
  </r>
  <r>
    <x v="2"/>
    <x v="1"/>
    <n v="260"/>
  </r>
  <r>
    <x v="2"/>
    <x v="11"/>
    <n v="284"/>
  </r>
  <r>
    <x v="2"/>
    <x v="7"/>
    <n v="3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51D15A-29E8-4AB1-B823-07F6E727D786}" name="PivotTable1" cacheId="5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7" firstHeaderRow="1" firstDataRow="2" firstDataCol="1"/>
  <pivotFields count="3">
    <pivotField name="  " axis="axisCol" compact="0" outline="0" showAll="0" sortType="ascending">
      <items count="11">
        <item x="7"/>
        <item x="6"/>
        <item x="3"/>
        <item x="1"/>
        <item x="0"/>
        <item x="4"/>
        <item x="2"/>
        <item x="5"/>
        <item x="8"/>
        <item x="9"/>
        <item t="default"/>
      </items>
    </pivotField>
    <pivotField name="Month" axis="axisRow" compact="0" outline="0" showAll="0">
      <items count="13">
        <item x="6"/>
        <item x="10"/>
        <item x="7"/>
        <item x="4"/>
        <item x="0"/>
        <item x="1"/>
        <item x="2"/>
        <item x="3"/>
        <item x="5"/>
        <item x="8"/>
        <item x="9"/>
        <item x="11"/>
        <item t="default"/>
      </items>
    </pivotField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2" baseItem="5" numFmtId="3"/>
  </dataFields>
  <formats count="19">
    <format dxfId="88">
      <pivotArea type="all" dataOnly="0" outline="0" fieldPosition="0"/>
    </format>
    <format dxfId="87">
      <pivotArea outline="0" collapsedLevelsAreSubtotals="1" fieldPosition="0"/>
    </format>
    <format dxfId="86">
      <pivotArea type="origin" dataOnly="0" labelOnly="1" outline="0" fieldPosition="0"/>
    </format>
    <format dxfId="85">
      <pivotArea type="topRight" dataOnly="0" labelOnly="1" outline="0" fieldPosition="0"/>
    </format>
    <format dxfId="84">
      <pivotArea dataOnly="0" labelOnly="1" grandRow="1" outline="0" fieldPosition="0"/>
    </format>
    <format dxfId="83">
      <pivotArea type="all" dataOnly="0" outline="0" fieldPosition="0"/>
    </format>
    <format dxfId="82">
      <pivotArea outline="0" collapsedLevelsAreSubtotals="1" fieldPosition="0"/>
    </format>
    <format dxfId="81">
      <pivotArea type="origin" dataOnly="0" labelOnly="1" outline="0" fieldPosition="0"/>
    </format>
    <format dxfId="80">
      <pivotArea type="topRight" dataOnly="0" labelOnly="1" outline="0" fieldPosition="0"/>
    </format>
    <format dxfId="79">
      <pivotArea dataOnly="0" labelOnly="1" grandRow="1" outline="0" fieldPosition="0"/>
    </format>
    <format dxfId="78">
      <pivotArea dataOnly="0" labelOnly="1" grandRow="1" outline="0" fieldPosition="0"/>
    </format>
    <format dxfId="77">
      <pivotArea field="1" type="button" dataOnly="0" labelOnly="1" outline="0" axis="axisRow" fieldPosition="0"/>
    </format>
    <format dxfId="76">
      <pivotArea field="0" type="button" dataOnly="0" labelOnly="1" outline="0" axis="axisCol" fieldPosition="0"/>
    </format>
    <format dxfId="75">
      <pivotArea field="0" type="button" dataOnly="0" labelOnly="1" outline="0" axis="axisCol" fieldPosition="0"/>
    </format>
    <format dxfId="74">
      <pivotArea grandRow="1" outline="0" collapsedLevelsAreSubtotals="1" fieldPosition="0"/>
    </format>
    <format dxfId="73">
      <pivotArea field="0" type="button" dataOnly="0" labelOnly="1" outline="0" axis="axisCol" fieldPosition="0"/>
    </format>
    <format dxfId="72">
      <pivotArea type="topRight" dataOnly="0" labelOnly="1" outline="0" fieldPosition="0"/>
    </format>
    <format dxfId="71">
      <pivotArea field="0" type="button" dataOnly="0" labelOnly="1" outline="0" axis="axisCol" fieldPosition="0"/>
    </format>
    <format dxfId="70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BFB321-2D6E-4672-B0E5-356643F116CB}" name="PivotTable1" cacheId="6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7" firstHeaderRow="1" firstDataRow="2" firstDataCol="1"/>
  <pivotFields count="3">
    <pivotField name="  " axis="axisCol" compact="0" outline="0" showAll="0" sortType="ascending">
      <items count="11">
        <item x="0"/>
        <item x="7"/>
        <item x="1"/>
        <item x="2"/>
        <item x="3"/>
        <item x="4"/>
        <item x="6"/>
        <item x="5"/>
        <item x="8"/>
        <item x="9"/>
        <item t="default"/>
      </items>
    </pivotField>
    <pivotField name="Month" axis="axisRow" compact="0" outline="0" showAll="0">
      <items count="13">
        <item x="8"/>
        <item x="1"/>
        <item x="0"/>
        <item x="2"/>
        <item x="6"/>
        <item x="4"/>
        <item x="5"/>
        <item x="3"/>
        <item x="9"/>
        <item x="10"/>
        <item x="11"/>
        <item x="7"/>
        <item t="default"/>
      </items>
    </pivotField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2" baseItem="5" numFmtId="3"/>
  </dataFields>
  <formats count="16">
    <format dxfId="69">
      <pivotArea type="all" dataOnly="0" outline="0" fieldPosition="0"/>
    </format>
    <format dxfId="68">
      <pivotArea outline="0" collapsedLevelsAreSubtotals="1" fieldPosition="0"/>
    </format>
    <format dxfId="67">
      <pivotArea type="origin" dataOnly="0" labelOnly="1" outline="0" fieldPosition="0"/>
    </format>
    <format dxfId="66">
      <pivotArea type="topRight" dataOnly="0" labelOnly="1" outline="0" fieldPosition="0"/>
    </format>
    <format dxfId="65">
      <pivotArea dataOnly="0" labelOnly="1" grandRow="1" outline="0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type="origin" dataOnly="0" labelOnly="1" outline="0" fieldPosition="0"/>
    </format>
    <format dxfId="61">
      <pivotArea type="topRight" dataOnly="0" labelOnly="1" outline="0" fieldPosition="0"/>
    </format>
    <format dxfId="60">
      <pivotArea dataOnly="0" labelOnly="1" grandRow="1" outline="0" fieldPosition="0"/>
    </format>
    <format dxfId="59">
      <pivotArea dataOnly="0" labelOnly="1" grandRow="1" outline="0" fieldPosition="0"/>
    </format>
    <format dxfId="58">
      <pivotArea field="1" type="button" dataOnly="0" labelOnly="1" outline="0" axis="axisRow" fieldPosition="0"/>
    </format>
    <format dxfId="57">
      <pivotArea field="0" type="button" dataOnly="0" labelOnly="1" outline="0" axis="axisCol" fieldPosition="0"/>
    </format>
    <format dxfId="56">
      <pivotArea field="0" type="button" dataOnly="0" labelOnly="1" outline="0" axis="axisCol" fieldPosition="0"/>
    </format>
    <format dxfId="55">
      <pivotArea grandRow="1" outline="0" collapsedLevelsAreSubtotals="1" fieldPosition="0"/>
    </format>
    <format dxfId="54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841F97-6692-4931-965A-B940EB7A9D40}" name="PivotTable1" cacheId="2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7" firstHeaderRow="1" firstDataRow="2" firstDataCol="1"/>
  <pivotFields count="3">
    <pivotField name="  " axis="axisCol" compact="0" outline="0" showAll="0" sortType="ascending">
      <items count="11">
        <item x="7"/>
        <item x="6"/>
        <item x="1"/>
        <item x="0"/>
        <item x="2"/>
        <item x="3"/>
        <item x="5"/>
        <item x="4"/>
        <item x="8"/>
        <item x="9"/>
        <item t="default"/>
      </items>
    </pivotField>
    <pivotField name="Month" axis="axisRow" compact="0" outline="0" showAll="0">
      <items count="13">
        <item x="5"/>
        <item x="7"/>
        <item x="6"/>
        <item x="4"/>
        <item x="2"/>
        <item x="0"/>
        <item x="1"/>
        <item x="3"/>
        <item x="8"/>
        <item x="9"/>
        <item x="10"/>
        <item x="11"/>
        <item t="default"/>
      </items>
    </pivotField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2" baseItem="5" numFmtId="3"/>
  </dataFields>
  <formats count="16">
    <format dxfId="53">
      <pivotArea type="all" dataOnly="0" outline="0" fieldPosition="0"/>
    </format>
    <format dxfId="52">
      <pivotArea outline="0" collapsedLevelsAreSubtotals="1" fieldPosition="0"/>
    </format>
    <format dxfId="51">
      <pivotArea type="origin" dataOnly="0" labelOnly="1" outline="0" fieldPosition="0"/>
    </format>
    <format dxfId="50">
      <pivotArea type="topRight" dataOnly="0" labelOnly="1" outline="0" fieldPosition="0"/>
    </format>
    <format dxfId="49">
      <pivotArea dataOnly="0" labelOnly="1" grandRow="1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type="origin" dataOnly="0" labelOnly="1" outline="0" fieldPosition="0"/>
    </format>
    <format dxfId="45">
      <pivotArea type="topRight" dataOnly="0" labelOnly="1" outline="0" fieldPosition="0"/>
    </format>
    <format dxfId="44">
      <pivotArea dataOnly="0" labelOnly="1" grandRow="1" outline="0" fieldPosition="0"/>
    </format>
    <format dxfId="43">
      <pivotArea dataOnly="0" labelOnly="1" grandRow="1" outline="0" fieldPosition="0"/>
    </format>
    <format dxfId="42">
      <pivotArea field="1" type="button" dataOnly="0" labelOnly="1" outline="0" axis="axisRow" fieldPosition="0"/>
    </format>
    <format dxfId="41">
      <pivotArea field="0" type="button" dataOnly="0" labelOnly="1" outline="0" axis="axisCol" fieldPosition="0"/>
    </format>
    <format dxfId="40">
      <pivotArea field="0" type="button" dataOnly="0" labelOnly="1" outline="0" axis="axisCol" fieldPosition="0"/>
    </format>
    <format dxfId="39">
      <pivotArea grandRow="1" outline="0" collapsedLevelsAreSubtotals="1" fieldPosition="0"/>
    </format>
    <format dxfId="38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76E701-C3C5-483C-8516-4EE09F84CC21}" name="PivotTable1" cacheId="3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7" firstHeaderRow="1" firstDataRow="2" firstDataCol="1"/>
  <pivotFields count="3">
    <pivotField name="  " axis="axisCol" compact="0" outline="0" showAll="0" sortType="ascending">
      <items count="11">
        <item x="0"/>
        <item x="1"/>
        <item x="4"/>
        <item x="2"/>
        <item x="3"/>
        <item x="6"/>
        <item x="5"/>
        <item x="7"/>
        <item x="8"/>
        <item x="9"/>
        <item t="default"/>
      </items>
    </pivotField>
    <pivotField name="Month" axis="axisRow" compact="0" outline="0" showAll="0">
      <items count="13">
        <item x="3"/>
        <item x="1"/>
        <item x="0"/>
        <item x="2"/>
        <item x="8"/>
        <item x="6"/>
        <item x="7"/>
        <item x="4"/>
        <item x="9"/>
        <item x="10"/>
        <item x="11"/>
        <item x="5"/>
        <item t="default"/>
      </items>
    </pivotField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2" baseItem="5" numFmtId="3"/>
  </dataFields>
  <formats count="16">
    <format dxfId="37">
      <pivotArea type="all" dataOnly="0" outline="0" fieldPosition="0"/>
    </format>
    <format dxfId="36">
      <pivotArea outline="0" collapsedLevelsAreSubtotals="1" fieldPosition="0"/>
    </format>
    <format dxfId="35">
      <pivotArea type="origin" dataOnly="0" labelOnly="1" outline="0" fieldPosition="0"/>
    </format>
    <format dxfId="34">
      <pivotArea type="topRight" dataOnly="0" labelOnly="1" outline="0" fieldPosition="0"/>
    </format>
    <format dxfId="33">
      <pivotArea dataOnly="0" labelOnly="1" grandRow="1" outline="0" fieldPosition="0"/>
    </format>
    <format dxfId="32">
      <pivotArea type="all" dataOnly="0" outline="0" fieldPosition="0"/>
    </format>
    <format dxfId="31">
      <pivotArea outline="0" collapsedLevelsAreSubtotals="1" fieldPosition="0"/>
    </format>
    <format dxfId="30">
      <pivotArea type="origin" dataOnly="0" labelOnly="1" outline="0" fieldPosition="0"/>
    </format>
    <format dxfId="29">
      <pivotArea type="topRight" dataOnly="0" labelOnly="1" outline="0" fieldPosition="0"/>
    </format>
    <format dxfId="28">
      <pivotArea dataOnly="0" labelOnly="1" grandRow="1" outline="0" fieldPosition="0"/>
    </format>
    <format dxfId="27">
      <pivotArea dataOnly="0" labelOnly="1" grandRow="1" outline="0" fieldPosition="0"/>
    </format>
    <format dxfId="26">
      <pivotArea field="1" type="button" dataOnly="0" labelOnly="1" outline="0" axis="axisRow" fieldPosition="0"/>
    </format>
    <format dxfId="25">
      <pivotArea field="0" type="button" dataOnly="0" labelOnly="1" outline="0" axis="axisCol" fieldPosition="0"/>
    </format>
    <format dxfId="24">
      <pivotArea field="0" type="button" dataOnly="0" labelOnly="1" outline="0" axis="axisCol" fieldPosition="0"/>
    </format>
    <format dxfId="23">
      <pivotArea grandRow="1" outline="0" collapsedLevelsAreSubtotals="1" fieldPosition="0"/>
    </format>
    <format dxfId="22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7E1713-91D3-48F6-81A3-320DD2808529}" name="PivotTable1" cacheId="4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7" firstHeaderRow="1" firstDataRow="2" firstDataCol="1"/>
  <pivotFields count="3">
    <pivotField name="  " axis="axisCol" compact="0" outline="0" showAll="0" sortType="ascending">
      <items count="11">
        <item x="1"/>
        <item x="0"/>
        <item x="2"/>
        <item x="4"/>
        <item x="3"/>
        <item x="5"/>
        <item x="6"/>
        <item x="7"/>
        <item x="8"/>
        <item x="9"/>
        <item t="default"/>
      </items>
    </pivotField>
    <pivotField name="Month" axis="axisRow" compact="0" outline="0" showAll="0">
      <items count="13">
        <item x="2"/>
        <item x="3"/>
        <item x="0"/>
        <item x="1"/>
        <item x="7"/>
        <item x="9"/>
        <item x="6"/>
        <item x="4"/>
        <item x="8"/>
        <item x="10"/>
        <item x="11"/>
        <item x="5"/>
        <item t="default"/>
      </items>
    </pivotField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2" baseItem="5" numFmtId="3"/>
  </dataFields>
  <formats count="16">
    <format dxfId="21">
      <pivotArea type="all" dataOnly="0" outline="0" fieldPosition="0"/>
    </format>
    <format dxfId="20">
      <pivotArea outline="0" collapsedLevelsAreSubtotals="1" fieldPosition="0"/>
    </format>
    <format dxfId="19">
      <pivotArea type="origin" dataOnly="0" labelOnly="1" outline="0" fieldPosition="0"/>
    </format>
    <format dxfId="18">
      <pivotArea type="topRight" dataOnly="0" labelOnly="1" outline="0" fieldPosition="0"/>
    </format>
    <format dxfId="17">
      <pivotArea dataOnly="0" labelOnly="1" grandRow="1" outline="0" fieldPosition="0"/>
    </format>
    <format dxfId="16">
      <pivotArea type="all" dataOnly="0" outline="0" fieldPosition="0"/>
    </format>
    <format dxfId="15">
      <pivotArea outline="0" collapsedLevelsAreSubtotals="1" fieldPosition="0"/>
    </format>
    <format dxfId="14">
      <pivotArea type="origin" dataOnly="0" labelOnly="1" outline="0" fieldPosition="0"/>
    </format>
    <format dxfId="13">
      <pivotArea type="topRight" dataOnly="0" labelOnly="1" outline="0" fieldPosition="0"/>
    </format>
    <format dxfId="12">
      <pivotArea dataOnly="0" labelOnly="1" grandRow="1" outline="0" fieldPosition="0"/>
    </format>
    <format dxfId="11">
      <pivotArea dataOnly="0" labelOnly="1" grandRow="1" outline="0" fieldPosition="0"/>
    </format>
    <format dxfId="10">
      <pivotArea field="0" type="button" dataOnly="0" labelOnly="1" outline="0" axis="axisCol" fieldPosition="0"/>
    </format>
    <format dxfId="9">
      <pivotArea field="1" type="button" dataOnly="0" labelOnly="1" outline="0" axis="axisRow" fieldPosition="0"/>
    </format>
    <format dxfId="8">
      <pivotArea field="0" type="button" dataOnly="0" labelOnly="1" outline="0" axis="axisCol" fieldPosition="0"/>
    </format>
    <format dxfId="7">
      <pivotArea grandRow="1" outline="0" collapsedLevelsAreSubtotals="1" fieldPosition="0"/>
    </format>
    <format dxfId="6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D805B6-3F9F-4C7B-B615-E1D105DF5B09}" name="PivotTable5" cacheId="1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Crash Year" fieldListSortAscending="1">
  <location ref="A8:B19" firstHeaderRow="1" firstDataRow="1" firstDataCol="1"/>
  <pivotFields count="2">
    <pivotField axis="axisRow" showAll="0" sortType="ascending">
      <items count="13">
        <item m="1" x="10"/>
        <item m="1" x="11"/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Count" fld="1" baseField="0" baseItem="0" numFmtId="3"/>
  </dataFields>
  <formats count="3">
    <format dxfId="2">
      <pivotArea field="0" type="button" dataOnly="0" labelOnly="1" outline="0" axis="axisRow" fieldPosition="0"/>
    </format>
    <format dxfId="1">
      <pivotArea dataOnly="0" labelOnly="1" outline="0" axis="axisValues" fieldPosition="0"/>
    </format>
    <format dxfId="0">
      <pivotArea dataOnly="0" labelOnly="1" grandRow="1" outline="0" fieldPosition="0"/>
    </format>
  </format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D725E9-AC0C-4DD4-96B3-94405DA2C81E}" name="PivotTable6" cacheId="0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Crash Year" fieldListSortAscending="1">
  <location ref="A28:B39" firstHeaderRow="1" firstDataRow="1" firstDataCol="1"/>
  <pivotFields count="2">
    <pivotField axis="axisRow" showAll="0" sortType="ascending">
      <items count="13">
        <item m="1" x="10"/>
        <item m="1" x="11"/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Count" fld="1" baseField="0" baseItem="0" numFmtId="3"/>
  </dataFields>
  <formats count="3">
    <format dxfId="5">
      <pivotArea field="0" type="button" dataOnly="0" labelOnly="1" outline="0" axis="axisRow" fieldPosition="0"/>
    </format>
    <format dxfId="4">
      <pivotArea dataOnly="0" labelOnly="1" outline="0" axis="axisValues" fieldPosition="0"/>
    </format>
    <format dxfId="3">
      <pivotArea dataOnly="0" labelOnly="1" grandRow="1" outline="0" fieldPosition="0"/>
    </format>
  </format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6B4F99-4A0C-484A-8E00-FC23BCF004E8}" name="Table1" displayName="Table1" ref="A1:A2" totalsRowShown="0">
  <autoFilter ref="A1:A2" xr:uid="{777654F9-27FF-492A-8573-4B78C6495352}"/>
  <tableColumns count="1">
    <tableColumn id="1" xr3:uid="{D6F69B1F-E57A-4F2B-931B-78E343599440}" name="Start_ye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9098C2-ECF3-4EF6-953A-343577FA6C96}" name="Table2" displayName="Table2" ref="B1:B2" totalsRowShown="0">
  <autoFilter ref="B1:B2" xr:uid="{68C97673-7BB8-42DC-A612-24FE830B7D6C}"/>
  <tableColumns count="1">
    <tableColumn id="1" xr3:uid="{C0B31EC2-8EEF-4C43-816D-7FA6914E3C41}" name="End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B2E3-5B68-4220-A62F-FC86BDE4CF53}">
  <dimension ref="A1:K17"/>
  <sheetViews>
    <sheetView tabSelected="1" workbookViewId="0">
      <selection activeCell="A2" sqref="A2"/>
    </sheetView>
  </sheetViews>
  <sheetFormatPr defaultColWidth="9.140625" defaultRowHeight="15" x14ac:dyDescent="0.2"/>
  <cols>
    <col min="1" max="1" width="12.140625" style="1" bestFit="1" customWidth="1"/>
    <col min="2" max="11" width="7.140625" style="2" bestFit="1" customWidth="1"/>
    <col min="12" max="12" width="11.28515625" style="1" bestFit="1" customWidth="1"/>
    <col min="13" max="13" width="5" style="1" bestFit="1" customWidth="1"/>
    <col min="14" max="14" width="11.28515625" style="1" bestFit="1" customWidth="1"/>
    <col min="15" max="16384" width="9.140625" style="1"/>
  </cols>
  <sheetData>
    <row r="1" spans="1:11" ht="18" x14ac:dyDescent="0.2">
      <c r="A1" s="5" t="str">
        <f>Parameters!$A$5</f>
        <v>TABLE 1A FATAL CRASHES BY MONTH 2012-2021</v>
      </c>
    </row>
    <row r="3" spans="1:11" x14ac:dyDescent="0.2">
      <c r="A3" s="28" t="s">
        <v>1</v>
      </c>
      <c r="B3" s="35" t="s">
        <v>39</v>
      </c>
      <c r="C3" s="32"/>
      <c r="D3" s="33"/>
      <c r="E3" s="33"/>
      <c r="F3" s="33"/>
      <c r="G3" s="33"/>
      <c r="H3" s="33"/>
      <c r="I3" s="33"/>
      <c r="J3" s="33"/>
      <c r="K3" s="34"/>
    </row>
    <row r="4" spans="1:11" x14ac:dyDescent="0.2">
      <c r="A4" s="3" t="s">
        <v>30</v>
      </c>
      <c r="B4" s="31">
        <v>2012</v>
      </c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1">
        <v>2020</v>
      </c>
      <c r="K4" s="31">
        <v>2021</v>
      </c>
    </row>
    <row r="5" spans="1:11" x14ac:dyDescent="0.2">
      <c r="A5" s="29" t="s">
        <v>2</v>
      </c>
      <c r="B5" s="30">
        <v>216</v>
      </c>
      <c r="C5" s="30">
        <v>194</v>
      </c>
      <c r="D5" s="30">
        <v>251</v>
      </c>
      <c r="E5" s="30">
        <v>221</v>
      </c>
      <c r="F5" s="30">
        <v>229</v>
      </c>
      <c r="G5" s="30">
        <v>269</v>
      </c>
      <c r="H5" s="30">
        <v>311</v>
      </c>
      <c r="I5" s="30">
        <v>282</v>
      </c>
      <c r="J5" s="30">
        <v>287</v>
      </c>
      <c r="K5" s="30">
        <v>330</v>
      </c>
    </row>
    <row r="6" spans="1:11" x14ac:dyDescent="0.2">
      <c r="A6" s="29" t="s">
        <v>3</v>
      </c>
      <c r="B6" s="30">
        <v>198</v>
      </c>
      <c r="C6" s="30">
        <v>196</v>
      </c>
      <c r="D6" s="30">
        <v>211</v>
      </c>
      <c r="E6" s="30">
        <v>242</v>
      </c>
      <c r="F6" s="30">
        <v>277</v>
      </c>
      <c r="G6" s="30">
        <v>250</v>
      </c>
      <c r="H6" s="30">
        <v>257</v>
      </c>
      <c r="I6" s="30">
        <v>234</v>
      </c>
      <c r="J6" s="30">
        <v>276</v>
      </c>
      <c r="K6" s="30">
        <v>276</v>
      </c>
    </row>
    <row r="7" spans="1:11" x14ac:dyDescent="0.2">
      <c r="A7" s="29" t="s">
        <v>4</v>
      </c>
      <c r="B7" s="30">
        <v>209</v>
      </c>
      <c r="C7" s="30">
        <v>242</v>
      </c>
      <c r="D7" s="30">
        <v>218</v>
      </c>
      <c r="E7" s="30">
        <v>276</v>
      </c>
      <c r="F7" s="30">
        <v>268</v>
      </c>
      <c r="G7" s="30">
        <v>284</v>
      </c>
      <c r="H7" s="30">
        <v>283</v>
      </c>
      <c r="I7" s="30">
        <v>257</v>
      </c>
      <c r="J7" s="30">
        <v>242</v>
      </c>
      <c r="K7" s="30">
        <v>326</v>
      </c>
    </row>
    <row r="8" spans="1:11" x14ac:dyDescent="0.2">
      <c r="A8" s="29" t="s">
        <v>5</v>
      </c>
      <c r="B8" s="30">
        <v>217</v>
      </c>
      <c r="C8" s="30">
        <v>256</v>
      </c>
      <c r="D8" s="30">
        <v>216</v>
      </c>
      <c r="E8" s="30">
        <v>275</v>
      </c>
      <c r="F8" s="30">
        <v>280</v>
      </c>
      <c r="G8" s="30">
        <v>276</v>
      </c>
      <c r="H8" s="30">
        <v>267</v>
      </c>
      <c r="I8" s="30">
        <v>254</v>
      </c>
      <c r="J8" s="30">
        <v>203</v>
      </c>
      <c r="K8" s="30">
        <v>368</v>
      </c>
    </row>
    <row r="9" spans="1:11" x14ac:dyDescent="0.2">
      <c r="A9" s="29" t="s">
        <v>0</v>
      </c>
      <c r="B9" s="30">
        <v>224</v>
      </c>
      <c r="C9" s="30">
        <v>223</v>
      </c>
      <c r="D9" s="30">
        <v>218</v>
      </c>
      <c r="E9" s="30">
        <v>243</v>
      </c>
      <c r="F9" s="30">
        <v>300</v>
      </c>
      <c r="G9" s="30">
        <v>306</v>
      </c>
      <c r="H9" s="30">
        <v>282</v>
      </c>
      <c r="I9" s="30">
        <v>275</v>
      </c>
      <c r="J9" s="30">
        <v>288</v>
      </c>
      <c r="K9" s="30">
        <v>311</v>
      </c>
    </row>
    <row r="10" spans="1:11" x14ac:dyDescent="0.2">
      <c r="A10" s="29" t="s">
        <v>6</v>
      </c>
      <c r="B10" s="30">
        <v>230</v>
      </c>
      <c r="C10" s="30">
        <v>222</v>
      </c>
      <c r="D10" s="30">
        <v>217</v>
      </c>
      <c r="E10" s="30">
        <v>259</v>
      </c>
      <c r="F10" s="30">
        <v>295</v>
      </c>
      <c r="G10" s="30">
        <v>315</v>
      </c>
      <c r="H10" s="30">
        <v>272</v>
      </c>
      <c r="I10" s="30">
        <v>298</v>
      </c>
      <c r="J10" s="30">
        <v>272</v>
      </c>
      <c r="K10" s="30">
        <v>353</v>
      </c>
    </row>
    <row r="11" spans="1:11" x14ac:dyDescent="0.2">
      <c r="A11" s="29" t="s">
        <v>7</v>
      </c>
      <c r="B11" s="30">
        <v>244</v>
      </c>
      <c r="C11" s="30">
        <v>247</v>
      </c>
      <c r="D11" s="30">
        <v>253</v>
      </c>
      <c r="E11" s="30">
        <v>269</v>
      </c>
      <c r="F11" s="30">
        <v>308</v>
      </c>
      <c r="G11" s="30">
        <v>319</v>
      </c>
      <c r="H11" s="30">
        <v>284</v>
      </c>
      <c r="I11" s="30">
        <v>288</v>
      </c>
      <c r="J11" s="30">
        <v>325</v>
      </c>
      <c r="K11" s="30">
        <v>391</v>
      </c>
    </row>
    <row r="12" spans="1:11" x14ac:dyDescent="0.2">
      <c r="A12" s="29" t="s">
        <v>8</v>
      </c>
      <c r="B12" s="30">
        <v>240</v>
      </c>
      <c r="C12" s="30">
        <v>265</v>
      </c>
      <c r="D12" s="30">
        <v>239</v>
      </c>
      <c r="E12" s="30">
        <v>268</v>
      </c>
      <c r="F12" s="30">
        <v>312</v>
      </c>
      <c r="G12" s="30">
        <v>286</v>
      </c>
      <c r="H12" s="30">
        <v>296</v>
      </c>
      <c r="I12" s="30">
        <v>307</v>
      </c>
      <c r="J12" s="30">
        <v>335</v>
      </c>
      <c r="K12" s="30">
        <v>360</v>
      </c>
    </row>
    <row r="13" spans="1:11" x14ac:dyDescent="0.2">
      <c r="A13" s="29" t="s">
        <v>9</v>
      </c>
      <c r="B13" s="30">
        <v>246</v>
      </c>
      <c r="C13" s="30">
        <v>237</v>
      </c>
      <c r="D13" s="30">
        <v>249</v>
      </c>
      <c r="E13" s="30">
        <v>253</v>
      </c>
      <c r="F13" s="30">
        <v>320</v>
      </c>
      <c r="G13" s="30">
        <v>318</v>
      </c>
      <c r="H13" s="30">
        <v>313</v>
      </c>
      <c r="I13" s="30">
        <v>304</v>
      </c>
      <c r="J13" s="30">
        <v>361</v>
      </c>
      <c r="K13" s="30">
        <v>366</v>
      </c>
    </row>
    <row r="14" spans="1:11" x14ac:dyDescent="0.2">
      <c r="A14" s="29" t="s">
        <v>10</v>
      </c>
      <c r="B14" s="30">
        <v>246</v>
      </c>
      <c r="C14" s="30">
        <v>276</v>
      </c>
      <c r="D14" s="30">
        <v>290</v>
      </c>
      <c r="E14" s="30">
        <v>297</v>
      </c>
      <c r="F14" s="30">
        <v>320</v>
      </c>
      <c r="G14" s="30">
        <v>312</v>
      </c>
      <c r="H14" s="30">
        <v>293</v>
      </c>
      <c r="I14" s="30">
        <v>306</v>
      </c>
      <c r="J14" s="30">
        <v>373</v>
      </c>
      <c r="K14" s="30">
        <v>379</v>
      </c>
    </row>
    <row r="15" spans="1:11" x14ac:dyDescent="0.2">
      <c r="A15" s="29" t="s">
        <v>11</v>
      </c>
      <c r="B15" s="30">
        <v>256</v>
      </c>
      <c r="C15" s="30">
        <v>254</v>
      </c>
      <c r="D15" s="30">
        <v>282</v>
      </c>
      <c r="E15" s="30">
        <v>266</v>
      </c>
      <c r="F15" s="30">
        <v>318</v>
      </c>
      <c r="G15" s="30">
        <v>325</v>
      </c>
      <c r="H15" s="30">
        <v>320</v>
      </c>
      <c r="I15" s="30">
        <v>336</v>
      </c>
      <c r="J15" s="30">
        <v>368</v>
      </c>
      <c r="K15" s="30">
        <v>367</v>
      </c>
    </row>
    <row r="16" spans="1:11" x14ac:dyDescent="0.2">
      <c r="A16" s="29" t="s">
        <v>12</v>
      </c>
      <c r="B16" s="30">
        <v>232</v>
      </c>
      <c r="C16" s="30">
        <v>241</v>
      </c>
      <c r="D16" s="30">
        <v>238</v>
      </c>
      <c r="E16" s="30">
        <v>299</v>
      </c>
      <c r="F16" s="30">
        <v>325</v>
      </c>
      <c r="G16" s="30">
        <v>322</v>
      </c>
      <c r="H16" s="30">
        <v>300</v>
      </c>
      <c r="I16" s="30">
        <v>297</v>
      </c>
      <c r="J16" s="30">
        <v>342</v>
      </c>
      <c r="K16" s="30">
        <v>334</v>
      </c>
    </row>
    <row r="17" spans="1:11" x14ac:dyDescent="0.2">
      <c r="A17" s="31" t="s">
        <v>31</v>
      </c>
      <c r="B17" s="30">
        <v>2758</v>
      </c>
      <c r="C17" s="30">
        <v>2853</v>
      </c>
      <c r="D17" s="30">
        <v>2882</v>
      </c>
      <c r="E17" s="30">
        <v>3168</v>
      </c>
      <c r="F17" s="30">
        <v>3552</v>
      </c>
      <c r="G17" s="30">
        <v>3582</v>
      </c>
      <c r="H17" s="30">
        <v>3478</v>
      </c>
      <c r="I17" s="30">
        <v>3438</v>
      </c>
      <c r="J17" s="30">
        <v>3672</v>
      </c>
      <c r="K17" s="30">
        <v>4161</v>
      </c>
    </row>
  </sheetData>
  <pageMargins left="0.55000000000000004" right="0.55000000000000004" top="0.55000000000000004" bottom="0.55000000000000004" header="0.3" footer="0.3"/>
  <pageSetup scale="7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FE31-4DF6-4ABE-9C11-0298565C6887}">
  <dimension ref="A1:K17"/>
  <sheetViews>
    <sheetView workbookViewId="0">
      <selection activeCell="A2" sqref="A2"/>
    </sheetView>
  </sheetViews>
  <sheetFormatPr defaultColWidth="9.140625" defaultRowHeight="15" x14ac:dyDescent="0.2"/>
  <cols>
    <col min="1" max="1" width="12.140625" style="1" bestFit="1" customWidth="1"/>
    <col min="2" max="11" width="7.140625" style="2" bestFit="1" customWidth="1"/>
    <col min="12" max="12" width="11.28515625" style="1" bestFit="1" customWidth="1"/>
    <col min="13" max="13" width="5" style="1" bestFit="1" customWidth="1"/>
    <col min="14" max="14" width="11.28515625" style="1" bestFit="1" customWidth="1"/>
    <col min="15" max="16384" width="9.140625" style="1"/>
  </cols>
  <sheetData>
    <row r="1" spans="1:11" ht="18" x14ac:dyDescent="0.2">
      <c r="A1" s="5" t="str">
        <f>Parameters!$A$22</f>
        <v>TABLE 1B PERSONS KILLED IN CRASHES BY MONTH 2012-2021</v>
      </c>
    </row>
    <row r="3" spans="1:11" x14ac:dyDescent="0.2">
      <c r="A3" s="28" t="s">
        <v>1</v>
      </c>
      <c r="B3" s="7" t="s">
        <v>39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">
      <c r="A4" s="3" t="s">
        <v>30</v>
      </c>
      <c r="B4" s="31">
        <v>2012</v>
      </c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1">
        <v>2020</v>
      </c>
      <c r="K4" s="31">
        <v>2021</v>
      </c>
    </row>
    <row r="5" spans="1:11" x14ac:dyDescent="0.2">
      <c r="A5" s="29" t="s">
        <v>2</v>
      </c>
      <c r="B5" s="30">
        <v>241</v>
      </c>
      <c r="C5" s="30">
        <v>208</v>
      </c>
      <c r="D5" s="30">
        <v>270</v>
      </c>
      <c r="E5" s="30">
        <v>240</v>
      </c>
      <c r="F5" s="30">
        <v>249</v>
      </c>
      <c r="G5" s="30">
        <v>287</v>
      </c>
      <c r="H5" s="30">
        <v>336</v>
      </c>
      <c r="I5" s="30">
        <v>299</v>
      </c>
      <c r="J5" s="30">
        <v>302</v>
      </c>
      <c r="K5" s="30">
        <v>357</v>
      </c>
    </row>
    <row r="6" spans="1:11" x14ac:dyDescent="0.2">
      <c r="A6" s="29" t="s">
        <v>3</v>
      </c>
      <c r="B6" s="30">
        <v>216</v>
      </c>
      <c r="C6" s="30">
        <v>225</v>
      </c>
      <c r="D6" s="30">
        <v>230</v>
      </c>
      <c r="E6" s="30">
        <v>260</v>
      </c>
      <c r="F6" s="30">
        <v>300</v>
      </c>
      <c r="G6" s="30">
        <v>280</v>
      </c>
      <c r="H6" s="30">
        <v>278</v>
      </c>
      <c r="I6" s="30">
        <v>257</v>
      </c>
      <c r="J6" s="30">
        <v>298</v>
      </c>
      <c r="K6" s="30">
        <v>297</v>
      </c>
    </row>
    <row r="7" spans="1:11" x14ac:dyDescent="0.2">
      <c r="A7" s="29" t="s">
        <v>4</v>
      </c>
      <c r="B7" s="30">
        <v>219</v>
      </c>
      <c r="C7" s="30">
        <v>269</v>
      </c>
      <c r="D7" s="30">
        <v>230</v>
      </c>
      <c r="E7" s="30">
        <v>292</v>
      </c>
      <c r="F7" s="30">
        <v>290</v>
      </c>
      <c r="G7" s="30">
        <v>312</v>
      </c>
      <c r="H7" s="30">
        <v>317</v>
      </c>
      <c r="I7" s="30">
        <v>270</v>
      </c>
      <c r="J7" s="30">
        <v>259</v>
      </c>
      <c r="K7" s="30">
        <v>371</v>
      </c>
    </row>
    <row r="8" spans="1:11" x14ac:dyDescent="0.2">
      <c r="A8" s="29" t="s">
        <v>5</v>
      </c>
      <c r="B8" s="30">
        <v>235</v>
      </c>
      <c r="C8" s="30">
        <v>278</v>
      </c>
      <c r="D8" s="30">
        <v>248</v>
      </c>
      <c r="E8" s="30">
        <v>298</v>
      </c>
      <c r="F8" s="30">
        <v>302</v>
      </c>
      <c r="G8" s="30">
        <v>304</v>
      </c>
      <c r="H8" s="30">
        <v>297</v>
      </c>
      <c r="I8" s="30">
        <v>265</v>
      </c>
      <c r="J8" s="30">
        <v>223</v>
      </c>
      <c r="K8" s="30">
        <v>393</v>
      </c>
    </row>
    <row r="9" spans="1:11" x14ac:dyDescent="0.2">
      <c r="A9" s="29" t="s">
        <v>0</v>
      </c>
      <c r="B9" s="30">
        <v>240</v>
      </c>
      <c r="C9" s="30">
        <v>250</v>
      </c>
      <c r="D9" s="30">
        <v>240</v>
      </c>
      <c r="E9" s="30">
        <v>271</v>
      </c>
      <c r="F9" s="30">
        <v>323</v>
      </c>
      <c r="G9" s="30">
        <v>328</v>
      </c>
      <c r="H9" s="30">
        <v>309</v>
      </c>
      <c r="I9" s="30">
        <v>307</v>
      </c>
      <c r="J9" s="30">
        <v>321</v>
      </c>
      <c r="K9" s="30">
        <v>339</v>
      </c>
    </row>
    <row r="10" spans="1:11" x14ac:dyDescent="0.2">
      <c r="A10" s="29" t="s">
        <v>6</v>
      </c>
      <c r="B10" s="30">
        <v>249</v>
      </c>
      <c r="C10" s="30">
        <v>240</v>
      </c>
      <c r="D10" s="30">
        <v>232</v>
      </c>
      <c r="E10" s="30">
        <v>281</v>
      </c>
      <c r="F10" s="30">
        <v>324</v>
      </c>
      <c r="G10" s="30">
        <v>341</v>
      </c>
      <c r="H10" s="30">
        <v>301</v>
      </c>
      <c r="I10" s="30">
        <v>332</v>
      </c>
      <c r="J10" s="30">
        <v>303</v>
      </c>
      <c r="K10" s="30">
        <v>387</v>
      </c>
    </row>
    <row r="11" spans="1:11" x14ac:dyDescent="0.2">
      <c r="A11" s="29" t="s">
        <v>7</v>
      </c>
      <c r="B11" s="30">
        <v>261</v>
      </c>
      <c r="C11" s="30">
        <v>263</v>
      </c>
      <c r="D11" s="30">
        <v>277</v>
      </c>
      <c r="E11" s="30">
        <v>285</v>
      </c>
      <c r="F11" s="30">
        <v>338</v>
      </c>
      <c r="G11" s="30">
        <v>358</v>
      </c>
      <c r="H11" s="30">
        <v>322</v>
      </c>
      <c r="I11" s="30">
        <v>311</v>
      </c>
      <c r="J11" s="30">
        <v>351</v>
      </c>
      <c r="K11" s="30">
        <v>420</v>
      </c>
    </row>
    <row r="12" spans="1:11" x14ac:dyDescent="0.2">
      <c r="A12" s="29" t="s">
        <v>8</v>
      </c>
      <c r="B12" s="30">
        <v>268</v>
      </c>
      <c r="C12" s="30">
        <v>288</v>
      </c>
      <c r="D12" s="30">
        <v>258</v>
      </c>
      <c r="E12" s="30">
        <v>302</v>
      </c>
      <c r="F12" s="30">
        <v>340</v>
      </c>
      <c r="G12" s="30">
        <v>309</v>
      </c>
      <c r="H12" s="30">
        <v>318</v>
      </c>
      <c r="I12" s="30">
        <v>338</v>
      </c>
      <c r="J12" s="30">
        <v>364</v>
      </c>
      <c r="K12" s="30">
        <v>381</v>
      </c>
    </row>
    <row r="13" spans="1:11" x14ac:dyDescent="0.2">
      <c r="A13" s="29" t="s">
        <v>9</v>
      </c>
      <c r="B13" s="30">
        <v>265</v>
      </c>
      <c r="C13" s="30">
        <v>252</v>
      </c>
      <c r="D13" s="30">
        <v>270</v>
      </c>
      <c r="E13" s="30">
        <v>267</v>
      </c>
      <c r="F13" s="30">
        <v>343</v>
      </c>
      <c r="G13" s="30">
        <v>341</v>
      </c>
      <c r="H13" s="30">
        <v>341</v>
      </c>
      <c r="I13" s="30">
        <v>331</v>
      </c>
      <c r="J13" s="30">
        <v>390</v>
      </c>
      <c r="K13" s="30">
        <v>384</v>
      </c>
    </row>
    <row r="14" spans="1:11" x14ac:dyDescent="0.2">
      <c r="A14" s="29" t="s">
        <v>10</v>
      </c>
      <c r="B14" s="30">
        <v>270</v>
      </c>
      <c r="C14" s="30">
        <v>298</v>
      </c>
      <c r="D14" s="30">
        <v>310</v>
      </c>
      <c r="E14" s="30">
        <v>322</v>
      </c>
      <c r="F14" s="30">
        <v>360</v>
      </c>
      <c r="G14" s="30">
        <v>335</v>
      </c>
      <c r="H14" s="30">
        <v>320</v>
      </c>
      <c r="I14" s="30">
        <v>347</v>
      </c>
      <c r="J14" s="30">
        <v>393</v>
      </c>
      <c r="K14" s="30">
        <v>402</v>
      </c>
    </row>
    <row r="15" spans="1:11" x14ac:dyDescent="0.2">
      <c r="A15" s="29" t="s">
        <v>11</v>
      </c>
      <c r="B15" s="30">
        <v>284</v>
      </c>
      <c r="C15" s="30">
        <v>275</v>
      </c>
      <c r="D15" s="30">
        <v>306</v>
      </c>
      <c r="E15" s="30">
        <v>284</v>
      </c>
      <c r="F15" s="30">
        <v>337</v>
      </c>
      <c r="G15" s="30">
        <v>362</v>
      </c>
      <c r="H15" s="30">
        <v>344</v>
      </c>
      <c r="I15" s="30">
        <v>362</v>
      </c>
      <c r="J15" s="30">
        <v>409</v>
      </c>
      <c r="K15" s="30">
        <v>391</v>
      </c>
    </row>
    <row r="16" spans="1:11" x14ac:dyDescent="0.2">
      <c r="A16" s="29" t="s">
        <v>12</v>
      </c>
      <c r="B16" s="30">
        <v>247</v>
      </c>
      <c r="C16" s="30">
        <v>258</v>
      </c>
      <c r="D16" s="30">
        <v>255</v>
      </c>
      <c r="E16" s="30">
        <v>333</v>
      </c>
      <c r="F16" s="30">
        <v>348</v>
      </c>
      <c r="G16" s="30">
        <v>347</v>
      </c>
      <c r="H16" s="30">
        <v>321</v>
      </c>
      <c r="I16" s="30">
        <v>318</v>
      </c>
      <c r="J16" s="30">
        <v>369</v>
      </c>
      <c r="K16" s="30">
        <v>355</v>
      </c>
    </row>
    <row r="17" spans="1:11" x14ac:dyDescent="0.2">
      <c r="A17" s="31" t="s">
        <v>31</v>
      </c>
      <c r="B17" s="30">
        <v>2995</v>
      </c>
      <c r="C17" s="30">
        <v>3104</v>
      </c>
      <c r="D17" s="30">
        <v>3126</v>
      </c>
      <c r="E17" s="30">
        <v>3435</v>
      </c>
      <c r="F17" s="30">
        <v>3854</v>
      </c>
      <c r="G17" s="30">
        <v>3904</v>
      </c>
      <c r="H17" s="30">
        <v>3804</v>
      </c>
      <c r="I17" s="30">
        <v>3737</v>
      </c>
      <c r="J17" s="30">
        <v>3982</v>
      </c>
      <c r="K17" s="30">
        <v>4477</v>
      </c>
    </row>
  </sheetData>
  <pageMargins left="0.55000000000000004" right="0.55000000000000004" top="0.55000000000000004" bottom="0.55000000000000004" header="0.3" footer="0.3"/>
  <pageSetup scale="70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935A-5957-409D-985D-2A5E61AC6124}">
  <dimension ref="A1:K17"/>
  <sheetViews>
    <sheetView workbookViewId="0">
      <selection activeCell="A2" sqref="A2"/>
    </sheetView>
  </sheetViews>
  <sheetFormatPr defaultColWidth="9.140625" defaultRowHeight="15" x14ac:dyDescent="0.2"/>
  <cols>
    <col min="1" max="1" width="12.140625" style="1" bestFit="1" customWidth="1"/>
    <col min="2" max="11" width="9.7109375" style="2" bestFit="1" customWidth="1"/>
    <col min="12" max="12" width="11.28515625" style="1" bestFit="1" customWidth="1"/>
    <col min="13" max="13" width="5" style="1" bestFit="1" customWidth="1"/>
    <col min="14" max="14" width="11.28515625" style="1" bestFit="1" customWidth="1"/>
    <col min="15" max="16384" width="9.140625" style="1"/>
  </cols>
  <sheetData>
    <row r="1" spans="1:11" ht="18" x14ac:dyDescent="0.2">
      <c r="A1" s="5" t="str">
        <f>Parameters!$A$25</f>
        <v>TABLE 1C INJURY CRASHES BY MONTH 2012-2021</v>
      </c>
    </row>
    <row r="3" spans="1:11" x14ac:dyDescent="0.2">
      <c r="A3" s="28" t="s">
        <v>1</v>
      </c>
      <c r="B3" s="7" t="s">
        <v>39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">
      <c r="A4" s="3" t="s">
        <v>30</v>
      </c>
      <c r="B4" s="31">
        <v>2012</v>
      </c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1">
        <v>2020</v>
      </c>
      <c r="K4" s="31">
        <v>2021</v>
      </c>
    </row>
    <row r="5" spans="1:11" x14ac:dyDescent="0.2">
      <c r="A5" s="29" t="s">
        <v>2</v>
      </c>
      <c r="B5" s="30">
        <v>12854</v>
      </c>
      <c r="C5" s="30">
        <v>12130</v>
      </c>
      <c r="D5" s="30">
        <v>12292</v>
      </c>
      <c r="E5" s="30">
        <v>13429</v>
      </c>
      <c r="F5" s="30">
        <v>14332</v>
      </c>
      <c r="G5" s="30">
        <v>14954</v>
      </c>
      <c r="H5" s="30">
        <v>15044</v>
      </c>
      <c r="I5" s="30">
        <v>14945</v>
      </c>
      <c r="J5" s="30">
        <v>14178</v>
      </c>
      <c r="K5" s="30">
        <v>10799</v>
      </c>
    </row>
    <row r="6" spans="1:11" x14ac:dyDescent="0.2">
      <c r="A6" s="29" t="s">
        <v>3</v>
      </c>
      <c r="B6" s="30">
        <v>12500</v>
      </c>
      <c r="C6" s="30">
        <v>11514</v>
      </c>
      <c r="D6" s="30">
        <v>12127</v>
      </c>
      <c r="E6" s="30">
        <v>13258</v>
      </c>
      <c r="F6" s="30">
        <v>15355</v>
      </c>
      <c r="G6" s="30">
        <v>13819</v>
      </c>
      <c r="H6" s="30">
        <v>14567</v>
      </c>
      <c r="I6" s="30">
        <v>13848</v>
      </c>
      <c r="J6" s="30">
        <v>14260</v>
      </c>
      <c r="K6" s="30">
        <v>10008</v>
      </c>
    </row>
    <row r="7" spans="1:11" x14ac:dyDescent="0.2">
      <c r="A7" s="29" t="s">
        <v>4</v>
      </c>
      <c r="B7" s="30">
        <v>13798</v>
      </c>
      <c r="C7" s="30">
        <v>13448</v>
      </c>
      <c r="D7" s="30">
        <v>13131</v>
      </c>
      <c r="E7" s="30">
        <v>15003</v>
      </c>
      <c r="F7" s="30">
        <v>16341</v>
      </c>
      <c r="G7" s="30">
        <v>16716</v>
      </c>
      <c r="H7" s="30">
        <v>16103</v>
      </c>
      <c r="I7" s="30">
        <v>15624</v>
      </c>
      <c r="J7" s="30">
        <v>11457</v>
      </c>
      <c r="K7" s="30">
        <v>12424</v>
      </c>
    </row>
    <row r="8" spans="1:11" x14ac:dyDescent="0.2">
      <c r="A8" s="29" t="s">
        <v>5</v>
      </c>
      <c r="B8" s="30">
        <v>13025</v>
      </c>
      <c r="C8" s="30">
        <v>12978</v>
      </c>
      <c r="D8" s="30">
        <v>12714</v>
      </c>
      <c r="E8" s="30">
        <v>14508</v>
      </c>
      <c r="F8" s="30">
        <v>15980</v>
      </c>
      <c r="G8" s="30">
        <v>15929</v>
      </c>
      <c r="H8" s="30">
        <v>15374</v>
      </c>
      <c r="I8" s="30">
        <v>14892</v>
      </c>
      <c r="J8" s="30">
        <v>7441</v>
      </c>
      <c r="K8" s="30">
        <v>12649</v>
      </c>
    </row>
    <row r="9" spans="1:11" x14ac:dyDescent="0.2">
      <c r="A9" s="29" t="s">
        <v>0</v>
      </c>
      <c r="B9" s="30">
        <v>13814</v>
      </c>
      <c r="C9" s="30">
        <v>13722</v>
      </c>
      <c r="D9" s="30">
        <v>13956</v>
      </c>
      <c r="E9" s="30">
        <v>14567</v>
      </c>
      <c r="F9" s="30">
        <v>16379</v>
      </c>
      <c r="G9" s="30">
        <v>16662</v>
      </c>
      <c r="H9" s="30">
        <v>16013</v>
      </c>
      <c r="I9" s="30">
        <v>15588</v>
      </c>
      <c r="J9" s="30">
        <v>9744</v>
      </c>
      <c r="K9" s="30">
        <v>13475</v>
      </c>
    </row>
    <row r="10" spans="1:11" x14ac:dyDescent="0.2">
      <c r="A10" s="29" t="s">
        <v>6</v>
      </c>
      <c r="B10" s="30">
        <v>13015</v>
      </c>
      <c r="C10" s="30">
        <v>12919</v>
      </c>
      <c r="D10" s="30">
        <v>13023</v>
      </c>
      <c r="E10" s="30">
        <v>14185</v>
      </c>
      <c r="F10" s="30">
        <v>15981</v>
      </c>
      <c r="G10" s="30">
        <v>16097</v>
      </c>
      <c r="H10" s="30">
        <v>15944</v>
      </c>
      <c r="I10" s="30">
        <v>15103</v>
      </c>
      <c r="J10" s="30">
        <v>11020</v>
      </c>
      <c r="K10" s="30">
        <v>13642</v>
      </c>
    </row>
    <row r="11" spans="1:11" x14ac:dyDescent="0.2">
      <c r="A11" s="29" t="s">
        <v>7</v>
      </c>
      <c r="B11" s="30">
        <v>13219</v>
      </c>
      <c r="C11" s="30">
        <v>12913</v>
      </c>
      <c r="D11" s="30">
        <v>13065</v>
      </c>
      <c r="E11" s="30">
        <v>14434</v>
      </c>
      <c r="F11" s="30">
        <v>15980</v>
      </c>
      <c r="G11" s="30">
        <v>15948</v>
      </c>
      <c r="H11" s="30">
        <v>15560</v>
      </c>
      <c r="I11" s="30">
        <v>15364</v>
      </c>
      <c r="J11" s="30">
        <v>12045</v>
      </c>
      <c r="K11" s="30">
        <v>14002</v>
      </c>
    </row>
    <row r="12" spans="1:11" x14ac:dyDescent="0.2">
      <c r="A12" s="29" t="s">
        <v>8</v>
      </c>
      <c r="B12" s="30">
        <v>13919</v>
      </c>
      <c r="C12" s="30">
        <v>13790</v>
      </c>
      <c r="D12" s="30">
        <v>13961</v>
      </c>
      <c r="E12" s="30">
        <v>15299</v>
      </c>
      <c r="F12" s="30">
        <v>17025</v>
      </c>
      <c r="G12" s="30">
        <v>16498</v>
      </c>
      <c r="H12" s="30">
        <v>16592</v>
      </c>
      <c r="I12" s="30">
        <v>16728</v>
      </c>
      <c r="J12" s="30">
        <v>12435</v>
      </c>
      <c r="K12" s="30">
        <v>13965</v>
      </c>
    </row>
    <row r="13" spans="1:11" x14ac:dyDescent="0.2">
      <c r="A13" s="29" t="s">
        <v>9</v>
      </c>
      <c r="B13" s="30">
        <v>13578</v>
      </c>
      <c r="C13" s="30">
        <v>13735</v>
      </c>
      <c r="D13" s="30">
        <v>14568</v>
      </c>
      <c r="E13" s="30">
        <v>15294</v>
      </c>
      <c r="F13" s="30">
        <v>17238</v>
      </c>
      <c r="G13" s="30">
        <v>16594</v>
      </c>
      <c r="H13" s="30">
        <v>16660</v>
      </c>
      <c r="I13" s="30">
        <v>16480</v>
      </c>
      <c r="J13" s="30">
        <v>12782</v>
      </c>
      <c r="K13" s="30">
        <v>14263</v>
      </c>
    </row>
    <row r="14" spans="1:11" x14ac:dyDescent="0.2">
      <c r="A14" s="29" t="s">
        <v>10</v>
      </c>
      <c r="B14" s="30">
        <v>14731</v>
      </c>
      <c r="C14" s="30">
        <v>14212</v>
      </c>
      <c r="D14" s="30">
        <v>15646</v>
      </c>
      <c r="E14" s="30">
        <v>17041</v>
      </c>
      <c r="F14" s="30">
        <v>17724</v>
      </c>
      <c r="G14" s="30">
        <v>17945</v>
      </c>
      <c r="H14" s="30">
        <v>18021</v>
      </c>
      <c r="I14" s="30">
        <v>17250</v>
      </c>
      <c r="J14" s="30">
        <v>13814</v>
      </c>
      <c r="K14" s="30">
        <v>15167</v>
      </c>
    </row>
    <row r="15" spans="1:11" x14ac:dyDescent="0.2">
      <c r="A15" s="29" t="s">
        <v>11</v>
      </c>
      <c r="B15" s="30">
        <v>13113</v>
      </c>
      <c r="C15" s="30">
        <v>13019</v>
      </c>
      <c r="D15" s="30">
        <v>14162</v>
      </c>
      <c r="E15" s="30">
        <v>15685</v>
      </c>
      <c r="F15" s="30">
        <v>16617</v>
      </c>
      <c r="G15" s="30">
        <v>16461</v>
      </c>
      <c r="H15" s="30">
        <v>16466</v>
      </c>
      <c r="I15" s="30">
        <v>16104</v>
      </c>
      <c r="J15" s="30">
        <v>12543</v>
      </c>
      <c r="K15" s="30">
        <v>13798</v>
      </c>
    </row>
    <row r="16" spans="1:11" x14ac:dyDescent="0.2">
      <c r="A16" s="29" t="s">
        <v>12</v>
      </c>
      <c r="B16" s="30">
        <v>12130</v>
      </c>
      <c r="C16" s="30">
        <v>12529</v>
      </c>
      <c r="D16" s="30">
        <v>14097</v>
      </c>
      <c r="E16" s="30">
        <v>15966</v>
      </c>
      <c r="F16" s="30">
        <v>16395</v>
      </c>
      <c r="G16" s="30">
        <v>15941</v>
      </c>
      <c r="H16" s="30">
        <v>15627</v>
      </c>
      <c r="I16" s="30">
        <v>15285</v>
      </c>
      <c r="J16" s="30">
        <v>11757</v>
      </c>
      <c r="K16" s="30">
        <v>13683</v>
      </c>
    </row>
    <row r="17" spans="1:11" x14ac:dyDescent="0.2">
      <c r="A17" s="31" t="s">
        <v>31</v>
      </c>
      <c r="B17" s="30">
        <v>159696</v>
      </c>
      <c r="C17" s="30">
        <v>156909</v>
      </c>
      <c r="D17" s="30">
        <v>162742</v>
      </c>
      <c r="E17" s="30">
        <v>178669</v>
      </c>
      <c r="F17" s="30">
        <v>195347</v>
      </c>
      <c r="G17" s="30">
        <v>193564</v>
      </c>
      <c r="H17" s="30">
        <v>191971</v>
      </c>
      <c r="I17" s="30">
        <v>187211</v>
      </c>
      <c r="J17" s="30">
        <v>143476</v>
      </c>
      <c r="K17" s="30">
        <v>157875</v>
      </c>
    </row>
  </sheetData>
  <pageMargins left="0.55000000000000004" right="0.55000000000000004" top="0.55000000000000004" bottom="0.55000000000000004" header="0.3" footer="0.3"/>
  <pageSetup scale="70" fitToHeight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863F-E9D0-4BE9-A185-6F113FAC5172}">
  <dimension ref="A1:K17"/>
  <sheetViews>
    <sheetView workbookViewId="0">
      <selection activeCell="A2" sqref="A2"/>
    </sheetView>
  </sheetViews>
  <sheetFormatPr defaultColWidth="9.140625" defaultRowHeight="15" x14ac:dyDescent="0.2"/>
  <cols>
    <col min="1" max="1" width="12.140625" style="1" bestFit="1" customWidth="1"/>
    <col min="2" max="11" width="9.7109375" style="2" bestFit="1" customWidth="1"/>
    <col min="12" max="12" width="11.28515625" style="1" bestFit="1" customWidth="1"/>
    <col min="13" max="13" width="5" style="1" bestFit="1" customWidth="1"/>
    <col min="14" max="14" width="11.28515625" style="1" bestFit="1" customWidth="1"/>
    <col min="15" max="16384" width="9.140625" style="1"/>
  </cols>
  <sheetData>
    <row r="1" spans="1:11" ht="18" x14ac:dyDescent="0.2">
      <c r="A1" s="5" t="str">
        <f>Parameters!$A$42</f>
        <v>TABLE 1D PERSONS INJURED IN CRASHES BY MONTH 2012-2021</v>
      </c>
    </row>
    <row r="3" spans="1:11" x14ac:dyDescent="0.2">
      <c r="A3" s="28" t="s">
        <v>1</v>
      </c>
      <c r="B3" s="7" t="s">
        <v>39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">
      <c r="A4" s="3" t="s">
        <v>30</v>
      </c>
      <c r="B4" s="31">
        <v>2012</v>
      </c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1">
        <v>2020</v>
      </c>
      <c r="K4" s="31">
        <v>2021</v>
      </c>
    </row>
    <row r="5" spans="1:11" x14ac:dyDescent="0.2">
      <c r="A5" s="29" t="s">
        <v>2</v>
      </c>
      <c r="B5" s="30">
        <v>18070</v>
      </c>
      <c r="C5" s="30">
        <v>16956</v>
      </c>
      <c r="D5" s="30">
        <v>17304</v>
      </c>
      <c r="E5" s="30">
        <v>18995</v>
      </c>
      <c r="F5" s="30">
        <v>20242</v>
      </c>
      <c r="G5" s="30">
        <v>20975</v>
      </c>
      <c r="H5" s="30">
        <v>21357</v>
      </c>
      <c r="I5" s="30">
        <v>21118</v>
      </c>
      <c r="J5" s="30">
        <v>20115</v>
      </c>
      <c r="K5" s="30">
        <v>15082</v>
      </c>
    </row>
    <row r="6" spans="1:11" x14ac:dyDescent="0.2">
      <c r="A6" s="29" t="s">
        <v>3</v>
      </c>
      <c r="B6" s="30">
        <v>17555</v>
      </c>
      <c r="C6" s="30">
        <v>16249</v>
      </c>
      <c r="D6" s="30">
        <v>17024</v>
      </c>
      <c r="E6" s="30">
        <v>18734</v>
      </c>
      <c r="F6" s="30">
        <v>21865</v>
      </c>
      <c r="G6" s="30">
        <v>19579</v>
      </c>
      <c r="H6" s="30">
        <v>20616</v>
      </c>
      <c r="I6" s="30">
        <v>19670</v>
      </c>
      <c r="J6" s="30">
        <v>20121</v>
      </c>
      <c r="K6" s="30">
        <v>13979</v>
      </c>
    </row>
    <row r="7" spans="1:11" x14ac:dyDescent="0.2">
      <c r="A7" s="29" t="s">
        <v>4</v>
      </c>
      <c r="B7" s="30">
        <v>19525</v>
      </c>
      <c r="C7" s="30">
        <v>18945</v>
      </c>
      <c r="D7" s="30">
        <v>18568</v>
      </c>
      <c r="E7" s="30">
        <v>21316</v>
      </c>
      <c r="F7" s="30">
        <v>23226</v>
      </c>
      <c r="G7" s="30">
        <v>23875</v>
      </c>
      <c r="H7" s="30">
        <v>22937</v>
      </c>
      <c r="I7" s="30">
        <v>22531</v>
      </c>
      <c r="J7" s="30">
        <v>16181</v>
      </c>
      <c r="K7" s="30">
        <v>17512</v>
      </c>
    </row>
    <row r="8" spans="1:11" x14ac:dyDescent="0.2">
      <c r="A8" s="29" t="s">
        <v>5</v>
      </c>
      <c r="B8" s="30">
        <v>18646</v>
      </c>
      <c r="C8" s="30">
        <v>18358</v>
      </c>
      <c r="D8" s="30">
        <v>18087</v>
      </c>
      <c r="E8" s="30">
        <v>20729</v>
      </c>
      <c r="F8" s="30">
        <v>23004</v>
      </c>
      <c r="G8" s="30">
        <v>23178</v>
      </c>
      <c r="H8" s="30">
        <v>22226</v>
      </c>
      <c r="I8" s="30">
        <v>21377</v>
      </c>
      <c r="J8" s="30">
        <v>10192</v>
      </c>
      <c r="K8" s="30">
        <v>18239</v>
      </c>
    </row>
    <row r="9" spans="1:11" x14ac:dyDescent="0.2">
      <c r="A9" s="29" t="s">
        <v>0</v>
      </c>
      <c r="B9" s="30">
        <v>19438</v>
      </c>
      <c r="C9" s="30">
        <v>19599</v>
      </c>
      <c r="D9" s="30">
        <v>19779</v>
      </c>
      <c r="E9" s="30">
        <v>21053</v>
      </c>
      <c r="F9" s="30">
        <v>23547</v>
      </c>
      <c r="G9" s="30">
        <v>23903</v>
      </c>
      <c r="H9" s="30">
        <v>22931</v>
      </c>
      <c r="I9" s="30">
        <v>22551</v>
      </c>
      <c r="J9" s="30">
        <v>13819</v>
      </c>
      <c r="K9" s="30">
        <v>19454</v>
      </c>
    </row>
    <row r="10" spans="1:11" x14ac:dyDescent="0.2">
      <c r="A10" s="29" t="s">
        <v>6</v>
      </c>
      <c r="B10" s="30">
        <v>18757</v>
      </c>
      <c r="C10" s="30">
        <v>18689</v>
      </c>
      <c r="D10" s="30">
        <v>18659</v>
      </c>
      <c r="E10" s="30">
        <v>20526</v>
      </c>
      <c r="F10" s="30">
        <v>23132</v>
      </c>
      <c r="G10" s="30">
        <v>23317</v>
      </c>
      <c r="H10" s="30">
        <v>23127</v>
      </c>
      <c r="I10" s="30">
        <v>22183</v>
      </c>
      <c r="J10" s="30">
        <v>15871</v>
      </c>
      <c r="K10" s="30">
        <v>19773</v>
      </c>
    </row>
    <row r="11" spans="1:11" x14ac:dyDescent="0.2">
      <c r="A11" s="29" t="s">
        <v>7</v>
      </c>
      <c r="B11" s="30">
        <v>19063</v>
      </c>
      <c r="C11" s="30">
        <v>18684</v>
      </c>
      <c r="D11" s="30">
        <v>18801</v>
      </c>
      <c r="E11" s="30">
        <v>20762</v>
      </c>
      <c r="F11" s="30">
        <v>23453</v>
      </c>
      <c r="G11" s="30">
        <v>23390</v>
      </c>
      <c r="H11" s="30">
        <v>22828</v>
      </c>
      <c r="I11" s="30">
        <v>22310</v>
      </c>
      <c r="J11" s="30">
        <v>17370</v>
      </c>
      <c r="K11" s="30">
        <v>20368</v>
      </c>
    </row>
    <row r="12" spans="1:11" x14ac:dyDescent="0.2">
      <c r="A12" s="29" t="s">
        <v>8</v>
      </c>
      <c r="B12" s="30">
        <v>20139</v>
      </c>
      <c r="C12" s="30">
        <v>19859</v>
      </c>
      <c r="D12" s="30">
        <v>20222</v>
      </c>
      <c r="E12" s="30">
        <v>22086</v>
      </c>
      <c r="F12" s="30">
        <v>24656</v>
      </c>
      <c r="G12" s="30">
        <v>23583</v>
      </c>
      <c r="H12" s="30">
        <v>23810</v>
      </c>
      <c r="I12" s="30">
        <v>24189</v>
      </c>
      <c r="J12" s="30">
        <v>17963</v>
      </c>
      <c r="K12" s="30">
        <v>19944</v>
      </c>
    </row>
    <row r="13" spans="1:11" x14ac:dyDescent="0.2">
      <c r="A13" s="29" t="s">
        <v>9</v>
      </c>
      <c r="B13" s="30">
        <v>19139</v>
      </c>
      <c r="C13" s="30">
        <v>19464</v>
      </c>
      <c r="D13" s="30">
        <v>20710</v>
      </c>
      <c r="E13" s="30">
        <v>21623</v>
      </c>
      <c r="F13" s="30">
        <v>24585</v>
      </c>
      <c r="G13" s="30">
        <v>23791</v>
      </c>
      <c r="H13" s="30">
        <v>23796</v>
      </c>
      <c r="I13" s="30">
        <v>23678</v>
      </c>
      <c r="J13" s="30">
        <v>18252</v>
      </c>
      <c r="K13" s="30">
        <v>20160</v>
      </c>
    </row>
    <row r="14" spans="1:11" x14ac:dyDescent="0.2">
      <c r="A14" s="29" t="s">
        <v>10</v>
      </c>
      <c r="B14" s="30">
        <v>20532</v>
      </c>
      <c r="C14" s="30">
        <v>20095</v>
      </c>
      <c r="D14" s="30">
        <v>21794</v>
      </c>
      <c r="E14" s="30">
        <v>23875</v>
      </c>
      <c r="F14" s="30">
        <v>25319</v>
      </c>
      <c r="G14" s="30">
        <v>25348</v>
      </c>
      <c r="H14" s="30">
        <v>25431</v>
      </c>
      <c r="I14" s="30">
        <v>24609</v>
      </c>
      <c r="J14" s="30">
        <v>19836</v>
      </c>
      <c r="K14" s="30">
        <v>21540</v>
      </c>
    </row>
    <row r="15" spans="1:11" x14ac:dyDescent="0.2">
      <c r="A15" s="29" t="s">
        <v>11</v>
      </c>
      <c r="B15" s="30">
        <v>18382</v>
      </c>
      <c r="C15" s="30">
        <v>18421</v>
      </c>
      <c r="D15" s="30">
        <v>20131</v>
      </c>
      <c r="E15" s="30">
        <v>22166</v>
      </c>
      <c r="F15" s="30">
        <v>23634</v>
      </c>
      <c r="G15" s="30">
        <v>23418</v>
      </c>
      <c r="H15" s="30">
        <v>23474</v>
      </c>
      <c r="I15" s="30">
        <v>23114</v>
      </c>
      <c r="J15" s="30">
        <v>17737</v>
      </c>
      <c r="K15" s="30">
        <v>19619</v>
      </c>
    </row>
    <row r="16" spans="1:11" x14ac:dyDescent="0.2">
      <c r="A16" s="29" t="s">
        <v>12</v>
      </c>
      <c r="B16" s="30">
        <v>17298</v>
      </c>
      <c r="C16" s="30">
        <v>17809</v>
      </c>
      <c r="D16" s="30">
        <v>19825</v>
      </c>
      <c r="E16" s="30">
        <v>22696</v>
      </c>
      <c r="F16" s="30">
        <v>23357</v>
      </c>
      <c r="G16" s="30">
        <v>22803</v>
      </c>
      <c r="H16" s="30">
        <v>22321</v>
      </c>
      <c r="I16" s="30">
        <v>21701</v>
      </c>
      <c r="J16" s="30">
        <v>16431</v>
      </c>
      <c r="K16" s="30">
        <v>19439</v>
      </c>
    </row>
    <row r="17" spans="1:11" x14ac:dyDescent="0.2">
      <c r="A17" s="31" t="s">
        <v>31</v>
      </c>
      <c r="B17" s="30">
        <v>226544</v>
      </c>
      <c r="C17" s="30">
        <v>223128</v>
      </c>
      <c r="D17" s="30">
        <v>230904</v>
      </c>
      <c r="E17" s="30">
        <v>254561</v>
      </c>
      <c r="F17" s="30">
        <v>280020</v>
      </c>
      <c r="G17" s="30">
        <v>277160</v>
      </c>
      <c r="H17" s="30">
        <v>274854</v>
      </c>
      <c r="I17" s="30">
        <v>269031</v>
      </c>
      <c r="J17" s="30">
        <v>203888</v>
      </c>
      <c r="K17" s="30">
        <v>225109</v>
      </c>
    </row>
  </sheetData>
  <pageMargins left="0.55000000000000004" right="0.55000000000000004" top="0.55000000000000004" bottom="0.55000000000000004" header="0.3" footer="0.3"/>
  <pageSetup scale="70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4075-5122-4668-8E4C-470A769BE486}">
  <dimension ref="A1:U31"/>
  <sheetViews>
    <sheetView workbookViewId="0">
      <selection activeCell="A3" sqref="A3"/>
    </sheetView>
  </sheetViews>
  <sheetFormatPr defaultColWidth="8.7109375" defaultRowHeight="15" x14ac:dyDescent="0.25"/>
  <cols>
    <col min="1" max="1" width="8.42578125" style="10" customWidth="1"/>
    <col min="2" max="2" width="1.5703125" style="10" customWidth="1"/>
    <col min="3" max="3" width="14" style="10" bestFit="1" customWidth="1"/>
    <col min="4" max="4" width="17.5703125" style="10" bestFit="1" customWidth="1"/>
    <col min="5" max="5" width="17.85546875" style="10" bestFit="1" customWidth="1"/>
    <col min="6" max="6" width="13" style="10" bestFit="1" customWidth="1"/>
    <col min="7" max="7" width="14" style="10" bestFit="1" customWidth="1"/>
    <col min="8" max="8" width="20.5703125" style="10" bestFit="1" customWidth="1"/>
    <col min="9" max="9" width="10.42578125" style="10" bestFit="1" customWidth="1"/>
    <col min="10" max="11" width="8.7109375" style="10"/>
    <col min="12" max="12" width="10.140625" style="10" bestFit="1" customWidth="1"/>
    <col min="13" max="18" width="8.7109375" style="10"/>
    <col min="19" max="19" width="10.28515625" style="10" bestFit="1" customWidth="1"/>
    <col min="20" max="20" width="10.140625" style="10" bestFit="1" customWidth="1"/>
    <col min="21" max="21" width="10.28515625" style="10" bestFit="1" customWidth="1"/>
    <col min="22" max="16384" width="8.7109375" style="10"/>
  </cols>
  <sheetData>
    <row r="1" spans="1:10" ht="15.95" customHeight="1" x14ac:dyDescent="0.25">
      <c r="A1" s="8" t="str">
        <f>Parameters!$A$45</f>
        <v>TABLE 1E POPULATION, MOTOR VEHICLE REGISTRATION, MOTORCYCLE REGISTRATION, LICENSED DRIVERS,</v>
      </c>
      <c r="B1" s="9"/>
    </row>
    <row r="2" spans="1:10" ht="15.95" customHeight="1" x14ac:dyDescent="0.25">
      <c r="A2" s="8" t="str">
        <f>Parameters!$A$46</f>
        <v>LICENSED MOTORCYCLE DRIVERS, MOTOR VEHICLE MILES OF TRAVEL, AND MILEAGE DEATH RATE 2012-2021</v>
      </c>
      <c r="B2" s="9"/>
    </row>
    <row r="3" spans="1:10" ht="14.45" customHeight="1" x14ac:dyDescent="0.25"/>
    <row r="4" spans="1:10" ht="51" customHeight="1" x14ac:dyDescent="0.25">
      <c r="A4" s="11" t="s">
        <v>29</v>
      </c>
      <c r="B4" s="12"/>
      <c r="C4" s="26" t="s">
        <v>32</v>
      </c>
      <c r="D4" s="26" t="s">
        <v>33</v>
      </c>
      <c r="E4" s="26" t="s">
        <v>34</v>
      </c>
      <c r="F4" s="26" t="s">
        <v>35</v>
      </c>
      <c r="G4" s="26" t="s">
        <v>36</v>
      </c>
      <c r="H4" s="26" t="s">
        <v>37</v>
      </c>
      <c r="I4" s="26" t="s">
        <v>38</v>
      </c>
      <c r="J4" s="13"/>
    </row>
    <row r="5" spans="1:10" ht="15.95" customHeight="1" x14ac:dyDescent="0.25">
      <c r="A5" s="14">
        <v>2012</v>
      </c>
      <c r="B5" s="15"/>
      <c r="C5" s="16">
        <v>37872400</v>
      </c>
      <c r="D5" s="16">
        <v>28836311</v>
      </c>
      <c r="E5" s="16">
        <v>847357</v>
      </c>
      <c r="F5" s="16">
        <v>24290288</v>
      </c>
      <c r="G5" s="16">
        <v>1359837</v>
      </c>
      <c r="H5" s="16">
        <v>326547000000</v>
      </c>
      <c r="I5" s="27">
        <v>0.92</v>
      </c>
    </row>
    <row r="6" spans="1:10" ht="15.95" customHeight="1" x14ac:dyDescent="0.25">
      <c r="A6" s="14">
        <v>2013</v>
      </c>
      <c r="B6" s="15"/>
      <c r="C6" s="16">
        <v>38164000</v>
      </c>
      <c r="D6" s="16">
        <v>29679221</v>
      </c>
      <c r="E6" s="16">
        <v>872403</v>
      </c>
      <c r="F6" s="16">
        <v>24643432</v>
      </c>
      <c r="G6" s="16">
        <v>1376299</v>
      </c>
      <c r="H6" s="16">
        <v>329174000000</v>
      </c>
      <c r="I6" s="27">
        <v>0.94</v>
      </c>
    </row>
    <row r="7" spans="1:10" ht="15.95" customHeight="1" x14ac:dyDescent="0.25">
      <c r="A7" s="14">
        <v>2014</v>
      </c>
      <c r="B7" s="15"/>
      <c r="C7" s="16">
        <v>38725000</v>
      </c>
      <c r="D7" s="16">
        <v>30260158</v>
      </c>
      <c r="E7" s="16">
        <v>877207</v>
      </c>
      <c r="F7" s="16">
        <v>25014468</v>
      </c>
      <c r="G7" s="16">
        <v>1409382</v>
      </c>
      <c r="H7" s="16">
        <v>334664000000</v>
      </c>
      <c r="I7" s="27">
        <v>0.93</v>
      </c>
    </row>
    <row r="8" spans="1:10" ht="15.95" customHeight="1" x14ac:dyDescent="0.25">
      <c r="A8" s="14">
        <v>2015</v>
      </c>
      <c r="B8" s="15"/>
      <c r="C8" s="16">
        <v>39059000</v>
      </c>
      <c r="D8" s="16">
        <v>31020659</v>
      </c>
      <c r="E8" s="16">
        <v>898909</v>
      </c>
      <c r="F8" s="16">
        <v>25914851</v>
      </c>
      <c r="G8" s="16">
        <v>1429614</v>
      </c>
      <c r="H8" s="16">
        <v>339843000000</v>
      </c>
      <c r="I8" s="27">
        <v>1.01</v>
      </c>
    </row>
    <row r="9" spans="1:10" ht="15.75" x14ac:dyDescent="0.25">
      <c r="A9" s="14">
        <v>2016</v>
      </c>
      <c r="B9" s="15"/>
      <c r="C9" s="16">
        <v>39312200</v>
      </c>
      <c r="D9" s="16">
        <v>31949964</v>
      </c>
      <c r="E9" s="16">
        <v>893107</v>
      </c>
      <c r="F9" s="16">
        <v>26484646</v>
      </c>
      <c r="G9" s="16">
        <v>1452507</v>
      </c>
      <c r="H9" s="16">
        <v>342853000000</v>
      </c>
      <c r="I9" s="27">
        <v>1.1200000000000001</v>
      </c>
    </row>
    <row r="10" spans="1:10" ht="15.75" x14ac:dyDescent="0.25">
      <c r="A10" s="14">
        <v>2017</v>
      </c>
      <c r="B10" s="15"/>
      <c r="C10" s="16">
        <v>39610556</v>
      </c>
      <c r="D10" s="16">
        <v>32126378</v>
      </c>
      <c r="E10" s="16">
        <v>881386</v>
      </c>
      <c r="F10" s="16">
        <v>26957875</v>
      </c>
      <c r="G10" s="16">
        <v>1465322</v>
      </c>
      <c r="H10" s="16">
        <v>344304000000</v>
      </c>
      <c r="I10" s="27">
        <v>1.1299999999999999</v>
      </c>
    </row>
    <row r="11" spans="1:10" ht="15.75" x14ac:dyDescent="0.25">
      <c r="A11" s="14">
        <v>2018</v>
      </c>
      <c r="B11" s="15"/>
      <c r="C11" s="16">
        <v>39817785</v>
      </c>
      <c r="D11" s="16">
        <v>32394380</v>
      </c>
      <c r="E11" s="16">
        <v>857677</v>
      </c>
      <c r="F11" s="16">
        <v>27136792</v>
      </c>
      <c r="G11" s="16">
        <v>1452319</v>
      </c>
      <c r="H11" s="16">
        <v>347194000000</v>
      </c>
      <c r="I11" s="27">
        <v>1.0900000000000001</v>
      </c>
    </row>
    <row r="12" spans="1:10" ht="15.75" x14ac:dyDescent="0.25">
      <c r="A12" s="14">
        <v>2019</v>
      </c>
      <c r="B12" s="15"/>
      <c r="C12" s="16">
        <v>39761195</v>
      </c>
      <c r="D12" s="16">
        <v>32986836</v>
      </c>
      <c r="E12" s="16">
        <v>857273</v>
      </c>
      <c r="F12" s="16">
        <v>27305220</v>
      </c>
      <c r="G12" s="16">
        <v>1437874</v>
      </c>
      <c r="H12" s="16">
        <v>351151000000</v>
      </c>
      <c r="I12" s="27">
        <v>1.06</v>
      </c>
    </row>
    <row r="13" spans="1:10" ht="15.75" x14ac:dyDescent="0.25">
      <c r="A13" s="14">
        <v>2020</v>
      </c>
      <c r="B13" s="15"/>
      <c r="C13" s="16">
        <v>39541786</v>
      </c>
      <c r="D13" s="16">
        <v>32357176</v>
      </c>
      <c r="E13" s="16">
        <v>851216</v>
      </c>
      <c r="F13" s="16">
        <v>26869525</v>
      </c>
      <c r="G13" s="16">
        <v>1412926</v>
      </c>
      <c r="H13" s="16">
        <v>298982000000</v>
      </c>
      <c r="I13" s="27">
        <v>1.33</v>
      </c>
    </row>
    <row r="14" spans="1:10" ht="18" x14ac:dyDescent="0.25">
      <c r="A14" s="14">
        <v>2021</v>
      </c>
      <c r="B14" s="15"/>
      <c r="C14" s="16">
        <v>39239554</v>
      </c>
      <c r="D14" s="16">
        <v>32690168</v>
      </c>
      <c r="E14" s="16">
        <v>853368</v>
      </c>
      <c r="F14" s="16">
        <v>27462109</v>
      </c>
      <c r="G14" s="16">
        <v>1429169</v>
      </c>
      <c r="H14" s="16" t="s">
        <v>40</v>
      </c>
      <c r="I14" s="27">
        <v>1.44</v>
      </c>
    </row>
    <row r="15" spans="1:10" ht="5.45" customHeight="1" x14ac:dyDescent="0.25"/>
    <row r="16" spans="1:10" ht="20.100000000000001" customHeight="1" x14ac:dyDescent="0.25">
      <c r="A16" s="17" t="s">
        <v>16</v>
      </c>
      <c r="B16" s="18"/>
      <c r="C16" s="19"/>
      <c r="D16" s="19"/>
      <c r="E16" s="19"/>
      <c r="F16" s="19"/>
      <c r="G16" s="20"/>
      <c r="H16" s="19"/>
      <c r="I16" s="19"/>
      <c r="J16" s="18"/>
    </row>
    <row r="17" spans="1:21" ht="20.100000000000001" customHeight="1" x14ac:dyDescent="0.25">
      <c r="A17" s="17" t="s">
        <v>17</v>
      </c>
      <c r="B17" s="18"/>
      <c r="C17" s="19"/>
      <c r="D17" s="19"/>
      <c r="E17" s="19"/>
      <c r="F17" s="19"/>
      <c r="G17" s="20"/>
      <c r="H17" s="19"/>
      <c r="I17" s="19"/>
      <c r="J17" s="18"/>
    </row>
    <row r="18" spans="1:21" ht="20.100000000000001" customHeight="1" x14ac:dyDescent="0.25">
      <c r="A18" s="17" t="s">
        <v>41</v>
      </c>
      <c r="B18" s="18"/>
      <c r="C18" s="19"/>
      <c r="D18" s="19"/>
      <c r="E18" s="19"/>
      <c r="F18" s="19"/>
      <c r="G18" s="20"/>
      <c r="H18" s="19"/>
      <c r="I18" s="19"/>
      <c r="J18" s="18"/>
    </row>
    <row r="19" spans="1:21" ht="20.100000000000001" customHeight="1" x14ac:dyDescent="0.25">
      <c r="A19" s="17" t="s">
        <v>18</v>
      </c>
      <c r="B19" s="21"/>
      <c r="C19" s="21"/>
      <c r="D19" s="21"/>
      <c r="E19" s="21"/>
      <c r="F19" s="21"/>
      <c r="G19" s="21"/>
    </row>
    <row r="21" spans="1:21" x14ac:dyDescent="0.25">
      <c r="S21" s="37"/>
      <c r="T21" s="37"/>
      <c r="U21" s="37"/>
    </row>
    <row r="22" spans="1:21" x14ac:dyDescent="0.25">
      <c r="S22" s="37"/>
      <c r="T22" s="37"/>
      <c r="U22" s="37"/>
    </row>
    <row r="23" spans="1:21" x14ac:dyDescent="0.25">
      <c r="S23" s="37"/>
      <c r="T23" s="37"/>
      <c r="U23" s="37"/>
    </row>
    <row r="24" spans="1:21" x14ac:dyDescent="0.25">
      <c r="S24" s="37"/>
      <c r="T24" s="37"/>
      <c r="U24" s="37"/>
    </row>
    <row r="31" spans="1:21" x14ac:dyDescent="0.25">
      <c r="L31" s="37"/>
    </row>
  </sheetData>
  <pageMargins left="0.55000000000000004" right="0.55000000000000004" top="0.55000000000000004" bottom="0.55000000000000004" header="0.3" footer="0.3"/>
  <pageSetup scale="6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709A1-B782-4BCF-A846-C56882AF0361}">
  <dimension ref="A1:K17"/>
  <sheetViews>
    <sheetView workbookViewId="0">
      <selection activeCell="A2" sqref="A2"/>
    </sheetView>
  </sheetViews>
  <sheetFormatPr defaultColWidth="9.140625" defaultRowHeight="15" x14ac:dyDescent="0.2"/>
  <cols>
    <col min="1" max="1" width="12.140625" style="1" bestFit="1" customWidth="1"/>
    <col min="2" max="11" width="9.7109375" style="2" bestFit="1" customWidth="1"/>
    <col min="12" max="12" width="11.28515625" style="1" bestFit="1" customWidth="1"/>
    <col min="13" max="13" width="5" style="1" bestFit="1" customWidth="1"/>
    <col min="14" max="14" width="11.28515625" style="1" bestFit="1" customWidth="1"/>
    <col min="15" max="16384" width="9.140625" style="1"/>
  </cols>
  <sheetData>
    <row r="1" spans="1:11" ht="18" x14ac:dyDescent="0.2">
      <c r="A1" s="5" t="str">
        <f>Parameters!$A$49</f>
        <v>TABLE 1F PROPERTY DAMAGE ONLY CRASHES BY MONTH 2012-2021</v>
      </c>
    </row>
    <row r="3" spans="1:11" x14ac:dyDescent="0.2">
      <c r="A3" s="28" t="s">
        <v>1</v>
      </c>
      <c r="B3" s="7" t="s">
        <v>39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">
      <c r="A4" s="36" t="s">
        <v>30</v>
      </c>
      <c r="B4" s="31">
        <v>2012</v>
      </c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1">
        <v>2020</v>
      </c>
      <c r="K4" s="31">
        <v>2021</v>
      </c>
    </row>
    <row r="5" spans="1:11" x14ac:dyDescent="0.2">
      <c r="A5" s="29" t="s">
        <v>2</v>
      </c>
      <c r="B5" s="30">
        <v>19495</v>
      </c>
      <c r="C5" s="30">
        <v>18222</v>
      </c>
      <c r="D5" s="30">
        <v>18196</v>
      </c>
      <c r="E5" s="30">
        <v>19761</v>
      </c>
      <c r="F5" s="30">
        <v>22795</v>
      </c>
      <c r="G5" s="30">
        <v>24462</v>
      </c>
      <c r="H5" s="30">
        <v>23690</v>
      </c>
      <c r="I5" s="30">
        <v>23357</v>
      </c>
      <c r="J5" s="30">
        <v>21582</v>
      </c>
      <c r="K5" s="30">
        <v>18032</v>
      </c>
    </row>
    <row r="6" spans="1:11" x14ac:dyDescent="0.2">
      <c r="A6" s="29" t="s">
        <v>3</v>
      </c>
      <c r="B6" s="30">
        <v>18931</v>
      </c>
      <c r="C6" s="30">
        <v>17049</v>
      </c>
      <c r="D6" s="30">
        <v>18338</v>
      </c>
      <c r="E6" s="30">
        <v>19566</v>
      </c>
      <c r="F6" s="30">
        <v>22615</v>
      </c>
      <c r="G6" s="30">
        <v>22057</v>
      </c>
      <c r="H6" s="30">
        <v>22409</v>
      </c>
      <c r="I6" s="30">
        <v>22548</v>
      </c>
      <c r="J6" s="30">
        <v>20943</v>
      </c>
      <c r="K6" s="30">
        <v>17084</v>
      </c>
    </row>
    <row r="7" spans="1:11" x14ac:dyDescent="0.2">
      <c r="A7" s="29" t="s">
        <v>4</v>
      </c>
      <c r="B7" s="30">
        <v>21132</v>
      </c>
      <c r="C7" s="30">
        <v>19336</v>
      </c>
      <c r="D7" s="30">
        <v>19254</v>
      </c>
      <c r="E7" s="30">
        <v>21064</v>
      </c>
      <c r="F7" s="30">
        <v>25252</v>
      </c>
      <c r="G7" s="30">
        <v>24960</v>
      </c>
      <c r="H7" s="30">
        <v>25907</v>
      </c>
      <c r="I7" s="30">
        <v>24100</v>
      </c>
      <c r="J7" s="30">
        <v>17876</v>
      </c>
      <c r="K7" s="30">
        <v>20586</v>
      </c>
    </row>
    <row r="8" spans="1:11" x14ac:dyDescent="0.2">
      <c r="A8" s="29" t="s">
        <v>5</v>
      </c>
      <c r="B8" s="30">
        <v>19322</v>
      </c>
      <c r="C8" s="30">
        <v>17940</v>
      </c>
      <c r="D8" s="30">
        <v>18783</v>
      </c>
      <c r="E8" s="30">
        <v>20772</v>
      </c>
      <c r="F8" s="30">
        <v>23681</v>
      </c>
      <c r="G8" s="30">
        <v>23099</v>
      </c>
      <c r="H8" s="30">
        <v>22908</v>
      </c>
      <c r="I8" s="30">
        <v>21903</v>
      </c>
      <c r="J8" s="30">
        <v>12376</v>
      </c>
      <c r="K8" s="30">
        <v>20156</v>
      </c>
    </row>
    <row r="9" spans="1:11" x14ac:dyDescent="0.2">
      <c r="A9" s="29" t="s">
        <v>0</v>
      </c>
      <c r="B9" s="30">
        <v>19589</v>
      </c>
      <c r="C9" s="30">
        <v>19361</v>
      </c>
      <c r="D9" s="30">
        <v>19506</v>
      </c>
      <c r="E9" s="30">
        <v>20791</v>
      </c>
      <c r="F9" s="30">
        <v>23944</v>
      </c>
      <c r="G9" s="30">
        <v>24323</v>
      </c>
      <c r="H9" s="30">
        <v>23680</v>
      </c>
      <c r="I9" s="30">
        <v>23196</v>
      </c>
      <c r="J9" s="30">
        <v>15113</v>
      </c>
      <c r="K9" s="30">
        <v>21208</v>
      </c>
    </row>
    <row r="10" spans="1:11" x14ac:dyDescent="0.2">
      <c r="A10" s="29" t="s">
        <v>6</v>
      </c>
      <c r="B10" s="30">
        <v>18492</v>
      </c>
      <c r="C10" s="30">
        <v>18483</v>
      </c>
      <c r="D10" s="30">
        <v>18312</v>
      </c>
      <c r="E10" s="30">
        <v>19984</v>
      </c>
      <c r="F10" s="30">
        <v>23546</v>
      </c>
      <c r="G10" s="30">
        <v>23705</v>
      </c>
      <c r="H10" s="30">
        <v>23164</v>
      </c>
      <c r="I10" s="30">
        <v>21982</v>
      </c>
      <c r="J10" s="30">
        <v>16239</v>
      </c>
      <c r="K10" s="30">
        <v>20785</v>
      </c>
    </row>
    <row r="11" spans="1:11" x14ac:dyDescent="0.2">
      <c r="A11" s="29" t="s">
        <v>7</v>
      </c>
      <c r="B11" s="30">
        <v>18236</v>
      </c>
      <c r="C11" s="30">
        <v>18107</v>
      </c>
      <c r="D11" s="30">
        <v>18345</v>
      </c>
      <c r="E11" s="30">
        <v>20387</v>
      </c>
      <c r="F11" s="30">
        <v>24127</v>
      </c>
      <c r="G11" s="30">
        <v>23430</v>
      </c>
      <c r="H11" s="30">
        <v>22855</v>
      </c>
      <c r="I11" s="30">
        <v>22313</v>
      </c>
      <c r="J11" s="30">
        <v>17892</v>
      </c>
      <c r="K11" s="30">
        <v>21356</v>
      </c>
    </row>
    <row r="12" spans="1:11" x14ac:dyDescent="0.2">
      <c r="A12" s="29" t="s">
        <v>8</v>
      </c>
      <c r="B12" s="30">
        <v>19387</v>
      </c>
      <c r="C12" s="30">
        <v>18746</v>
      </c>
      <c r="D12" s="30">
        <v>20091</v>
      </c>
      <c r="E12" s="30">
        <v>21314</v>
      </c>
      <c r="F12" s="30">
        <v>24834</v>
      </c>
      <c r="G12" s="30">
        <v>24282</v>
      </c>
      <c r="H12" s="30">
        <v>24219</v>
      </c>
      <c r="I12" s="30">
        <v>24125</v>
      </c>
      <c r="J12" s="30">
        <v>19492</v>
      </c>
      <c r="K12" s="30">
        <v>21000</v>
      </c>
    </row>
    <row r="13" spans="1:11" x14ac:dyDescent="0.2">
      <c r="A13" s="29" t="s">
        <v>9</v>
      </c>
      <c r="B13" s="30">
        <v>18566</v>
      </c>
      <c r="C13" s="30">
        <v>18777</v>
      </c>
      <c r="D13" s="30">
        <v>20220</v>
      </c>
      <c r="E13" s="30">
        <v>20717</v>
      </c>
      <c r="F13" s="30">
        <v>24730</v>
      </c>
      <c r="G13" s="30">
        <v>23887</v>
      </c>
      <c r="H13" s="30">
        <v>23662</v>
      </c>
      <c r="I13" s="30">
        <v>23236</v>
      </c>
      <c r="J13" s="30">
        <v>19097</v>
      </c>
      <c r="K13" s="30">
        <v>21511</v>
      </c>
    </row>
    <row r="14" spans="1:11" x14ac:dyDescent="0.2">
      <c r="A14" s="29" t="s">
        <v>10</v>
      </c>
      <c r="B14" s="30">
        <v>20165</v>
      </c>
      <c r="C14" s="30">
        <v>19812</v>
      </c>
      <c r="D14" s="30">
        <v>21743</v>
      </c>
      <c r="E14" s="30">
        <v>23803</v>
      </c>
      <c r="F14" s="30">
        <v>26422</v>
      </c>
      <c r="G14" s="30">
        <v>26057</v>
      </c>
      <c r="H14" s="30">
        <v>25805</v>
      </c>
      <c r="I14" s="30">
        <v>25037</v>
      </c>
      <c r="J14" s="30">
        <v>20986</v>
      </c>
      <c r="K14" s="30">
        <v>23543</v>
      </c>
    </row>
    <row r="15" spans="1:11" x14ac:dyDescent="0.2">
      <c r="A15" s="29" t="s">
        <v>11</v>
      </c>
      <c r="B15" s="30">
        <v>20140</v>
      </c>
      <c r="C15" s="30">
        <v>19209</v>
      </c>
      <c r="D15" s="30">
        <v>20065</v>
      </c>
      <c r="E15" s="30">
        <v>23236</v>
      </c>
      <c r="F15" s="30">
        <v>24885</v>
      </c>
      <c r="G15" s="30">
        <v>24826</v>
      </c>
      <c r="H15" s="30">
        <v>24645</v>
      </c>
      <c r="I15" s="30">
        <v>24140</v>
      </c>
      <c r="J15" s="30">
        <v>19757</v>
      </c>
      <c r="K15" s="30">
        <v>20875</v>
      </c>
    </row>
    <row r="16" spans="1:11" x14ac:dyDescent="0.2">
      <c r="A16" s="29" t="s">
        <v>12</v>
      </c>
      <c r="B16" s="30">
        <v>19992</v>
      </c>
      <c r="C16" s="30">
        <v>19036</v>
      </c>
      <c r="D16" s="30">
        <v>21088</v>
      </c>
      <c r="E16" s="30">
        <v>24709</v>
      </c>
      <c r="F16" s="30">
        <v>25841</v>
      </c>
      <c r="G16" s="30">
        <v>24191</v>
      </c>
      <c r="H16" s="30">
        <v>23882</v>
      </c>
      <c r="I16" s="30">
        <v>23962</v>
      </c>
      <c r="J16" s="30">
        <v>19267</v>
      </c>
      <c r="K16" s="30">
        <v>22399</v>
      </c>
    </row>
    <row r="17" spans="1:11" x14ac:dyDescent="0.2">
      <c r="A17" s="31" t="s">
        <v>31</v>
      </c>
      <c r="B17" s="30">
        <v>233447</v>
      </c>
      <c r="C17" s="30">
        <v>224078</v>
      </c>
      <c r="D17" s="30">
        <v>233941</v>
      </c>
      <c r="E17" s="30">
        <v>256104</v>
      </c>
      <c r="F17" s="30">
        <v>292672</v>
      </c>
      <c r="G17" s="30">
        <v>289279</v>
      </c>
      <c r="H17" s="30">
        <v>286826</v>
      </c>
      <c r="I17" s="30">
        <v>279899</v>
      </c>
      <c r="J17" s="30">
        <v>220620</v>
      </c>
      <c r="K17" s="30">
        <v>248535</v>
      </c>
    </row>
  </sheetData>
  <pageMargins left="0.55000000000000004" right="0.55000000000000004" top="0.55000000000000004" bottom="0.55000000000000004" header="0.3" footer="0.3"/>
  <pageSetup scale="70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F0D8-1E1B-4E36-B87C-CD788DE37188}">
  <dimension ref="A1:B49"/>
  <sheetViews>
    <sheetView workbookViewId="0">
      <selection activeCell="E11" sqref="E11"/>
    </sheetView>
  </sheetViews>
  <sheetFormatPr defaultRowHeight="15" x14ac:dyDescent="0.25"/>
  <cols>
    <col min="1" max="1" width="12.5703125" bestFit="1" customWidth="1"/>
    <col min="2" max="2" width="12.85546875" bestFit="1" customWidth="1"/>
    <col min="4" max="4" width="13.5703125" customWidth="1"/>
    <col min="5" max="5" width="12.7109375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2012</v>
      </c>
      <c r="B2">
        <v>2021</v>
      </c>
    </row>
    <row r="4" spans="1:2" x14ac:dyDescent="0.25">
      <c r="A4" t="s">
        <v>19</v>
      </c>
    </row>
    <row r="5" spans="1:2" x14ac:dyDescent="0.25">
      <c r="A5" t="str">
        <f>"TABLE 1A FATAL CRASHES BY MONTH "&amp;A2&amp;"-"&amp;B2</f>
        <v>TABLE 1A FATAL CRASHES BY MONTH 2012-2021</v>
      </c>
      <c r="B5" s="24"/>
    </row>
    <row r="7" spans="1:2" x14ac:dyDescent="0.25">
      <c r="A7" t="s">
        <v>25</v>
      </c>
    </row>
    <row r="8" spans="1:2" x14ac:dyDescent="0.25">
      <c r="A8" s="23" t="s">
        <v>27</v>
      </c>
      <c r="B8" s="24" t="s">
        <v>15</v>
      </c>
    </row>
    <row r="9" spans="1:2" x14ac:dyDescent="0.25">
      <c r="A9" s="4">
        <v>2012</v>
      </c>
      <c r="B9" s="6">
        <v>2758</v>
      </c>
    </row>
    <row r="10" spans="1:2" x14ac:dyDescent="0.25">
      <c r="A10" s="4">
        <v>2013</v>
      </c>
      <c r="B10" s="6">
        <v>2853</v>
      </c>
    </row>
    <row r="11" spans="1:2" x14ac:dyDescent="0.25">
      <c r="A11" s="4">
        <v>2014</v>
      </c>
      <c r="B11" s="6">
        <v>2882</v>
      </c>
    </row>
    <row r="12" spans="1:2" x14ac:dyDescent="0.25">
      <c r="A12" s="4">
        <v>2015</v>
      </c>
      <c r="B12" s="6">
        <v>3168</v>
      </c>
    </row>
    <row r="13" spans="1:2" x14ac:dyDescent="0.25">
      <c r="A13" s="4">
        <v>2016</v>
      </c>
      <c r="B13" s="6">
        <v>3552</v>
      </c>
    </row>
    <row r="14" spans="1:2" x14ac:dyDescent="0.25">
      <c r="A14" s="4">
        <v>2017</v>
      </c>
      <c r="B14" s="6">
        <v>3582</v>
      </c>
    </row>
    <row r="15" spans="1:2" x14ac:dyDescent="0.25">
      <c r="A15" s="4">
        <v>2018</v>
      </c>
      <c r="B15" s="6">
        <v>3478</v>
      </c>
    </row>
    <row r="16" spans="1:2" x14ac:dyDescent="0.25">
      <c r="A16" s="4">
        <v>2019</v>
      </c>
      <c r="B16" s="6">
        <v>3438</v>
      </c>
    </row>
    <row r="17" spans="1:2" x14ac:dyDescent="0.25">
      <c r="A17" s="4">
        <v>2020</v>
      </c>
      <c r="B17" s="6">
        <v>3672</v>
      </c>
    </row>
    <row r="18" spans="1:2" x14ac:dyDescent="0.25">
      <c r="A18" s="4">
        <v>2021</v>
      </c>
      <c r="B18" s="6">
        <v>4161</v>
      </c>
    </row>
    <row r="19" spans="1:2" x14ac:dyDescent="0.25">
      <c r="A19" s="25" t="s">
        <v>28</v>
      </c>
      <c r="B19" s="6">
        <v>33544</v>
      </c>
    </row>
    <row r="21" spans="1:2" x14ac:dyDescent="0.25">
      <c r="A21" t="s">
        <v>20</v>
      </c>
    </row>
    <row r="22" spans="1:2" x14ac:dyDescent="0.25">
      <c r="A22" t="str">
        <f>"TABLE 1B PERSONS KILLED IN CRASHES BY MONTH "&amp;A2&amp;"-"&amp;B2</f>
        <v>TABLE 1B PERSONS KILLED IN CRASHES BY MONTH 2012-2021</v>
      </c>
    </row>
    <row r="24" spans="1:2" x14ac:dyDescent="0.25">
      <c r="A24" t="s">
        <v>21</v>
      </c>
    </row>
    <row r="25" spans="1:2" x14ac:dyDescent="0.25">
      <c r="A25" t="str">
        <f>"TABLE 1C INJURY CRASHES BY MONTH "&amp;A2&amp;"-"&amp;B2</f>
        <v>TABLE 1C INJURY CRASHES BY MONTH 2012-2021</v>
      </c>
    </row>
    <row r="27" spans="1:2" x14ac:dyDescent="0.25">
      <c r="A27" t="s">
        <v>26</v>
      </c>
    </row>
    <row r="28" spans="1:2" x14ac:dyDescent="0.25">
      <c r="A28" s="23" t="s">
        <v>27</v>
      </c>
      <c r="B28" s="24" t="s">
        <v>15</v>
      </c>
    </row>
    <row r="29" spans="1:2" x14ac:dyDescent="0.25">
      <c r="A29" s="4">
        <v>2012</v>
      </c>
      <c r="B29" s="6">
        <v>159696</v>
      </c>
    </row>
    <row r="30" spans="1:2" x14ac:dyDescent="0.25">
      <c r="A30" s="4">
        <v>2013</v>
      </c>
      <c r="B30" s="6">
        <v>156909</v>
      </c>
    </row>
    <row r="31" spans="1:2" x14ac:dyDescent="0.25">
      <c r="A31" s="4">
        <v>2014</v>
      </c>
      <c r="B31" s="6">
        <v>162742</v>
      </c>
    </row>
    <row r="32" spans="1:2" x14ac:dyDescent="0.25">
      <c r="A32" s="4">
        <v>2015</v>
      </c>
      <c r="B32" s="6">
        <v>178669</v>
      </c>
    </row>
    <row r="33" spans="1:2" x14ac:dyDescent="0.25">
      <c r="A33" s="4">
        <v>2016</v>
      </c>
      <c r="B33" s="6">
        <v>195347</v>
      </c>
    </row>
    <row r="34" spans="1:2" x14ac:dyDescent="0.25">
      <c r="A34" s="4">
        <v>2017</v>
      </c>
      <c r="B34" s="6">
        <v>193564</v>
      </c>
    </row>
    <row r="35" spans="1:2" x14ac:dyDescent="0.25">
      <c r="A35" s="4">
        <v>2018</v>
      </c>
      <c r="B35" s="6">
        <v>191971</v>
      </c>
    </row>
    <row r="36" spans="1:2" x14ac:dyDescent="0.25">
      <c r="A36" s="4">
        <v>2019</v>
      </c>
      <c r="B36" s="6">
        <v>187211</v>
      </c>
    </row>
    <row r="37" spans="1:2" x14ac:dyDescent="0.25">
      <c r="A37" s="4">
        <v>2020</v>
      </c>
      <c r="B37" s="6">
        <v>143476</v>
      </c>
    </row>
    <row r="38" spans="1:2" x14ac:dyDescent="0.25">
      <c r="A38" s="4">
        <v>2021</v>
      </c>
      <c r="B38" s="6">
        <v>157875</v>
      </c>
    </row>
    <row r="39" spans="1:2" x14ac:dyDescent="0.25">
      <c r="A39" s="25" t="s">
        <v>28</v>
      </c>
      <c r="B39" s="6">
        <v>1727460</v>
      </c>
    </row>
    <row r="41" spans="1:2" x14ac:dyDescent="0.25">
      <c r="A41" t="s">
        <v>22</v>
      </c>
    </row>
    <row r="42" spans="1:2" x14ac:dyDescent="0.25">
      <c r="A42" t="str">
        <f>"TABLE 1D PERSONS INJURED IN CRASHES BY MONTH "&amp;A2&amp;"-"&amp;B2</f>
        <v>TABLE 1D PERSONS INJURED IN CRASHES BY MONTH 2012-2021</v>
      </c>
    </row>
    <row r="44" spans="1:2" x14ac:dyDescent="0.25">
      <c r="A44" t="s">
        <v>23</v>
      </c>
    </row>
    <row r="45" spans="1:2" x14ac:dyDescent="0.25">
      <c r="A45" s="22" t="str">
        <f>"TABLE 1E POPULATION, MOTOR VEHICLE REGISTRATION, MOTORCYCLE REGISTRATION, LICENSED DRIVERS,"</f>
        <v>TABLE 1E POPULATION, MOTOR VEHICLE REGISTRATION, MOTORCYCLE REGISTRATION, LICENSED DRIVERS,</v>
      </c>
    </row>
    <row r="46" spans="1:2" x14ac:dyDescent="0.25">
      <c r="A46" s="22" t="str">
        <f>"LICENSED MOTORCYCLE DRIVERS, MOTOR VEHICLE MILES OF TRAVEL, AND MILEAGE DEATH RATE "&amp;A2&amp;"-"&amp;B2</f>
        <v>LICENSED MOTORCYCLE DRIVERS, MOTOR VEHICLE MILES OF TRAVEL, AND MILEAGE DEATH RATE 2012-2021</v>
      </c>
    </row>
    <row r="48" spans="1:2" x14ac:dyDescent="0.25">
      <c r="A48" t="s">
        <v>24</v>
      </c>
    </row>
    <row r="49" spans="1:1" x14ac:dyDescent="0.25">
      <c r="A49" t="str">
        <f>"TABLE 1F PROPERTY DAMAGE ONLY CRASHES BY MONTH "&amp;A2&amp;"-"&amp;B2</f>
        <v>TABLE 1F PROPERTY DAMAGE ONLY CRASHES BY MONTH 2012-2021</v>
      </c>
    </row>
  </sheetData>
  <pageMargins left="0.7" right="0.7" top="0.75" bottom="0.75" header="0.3" footer="0.3"/>
  <pageSetup orientation="portrait" r:id="rId3"/>
  <tableParts count="2"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9E2AC94F07D47A852C23491F0BD6E" ma:contentTypeVersion="10" ma:contentTypeDescription="Create a new document." ma:contentTypeScope="" ma:versionID="93b4c33fd317f4c16f843271a9cf694b">
  <xsd:schema xmlns:xsd="http://www.w3.org/2001/XMLSchema" xmlns:xs="http://www.w3.org/2001/XMLSchema" xmlns:p="http://schemas.microsoft.com/office/2006/metadata/properties" xmlns:ns3="2592032c-bd40-4f54-8e9f-0a7fe4168a71" xmlns:ns4="3743d07c-c3f4-4dac-9378-d588402a73da" targetNamespace="http://schemas.microsoft.com/office/2006/metadata/properties" ma:root="true" ma:fieldsID="87dc0d760b42332bea5540dbb08b0be9" ns3:_="" ns4:_="">
    <xsd:import namespace="2592032c-bd40-4f54-8e9f-0a7fe4168a71"/>
    <xsd:import namespace="3743d07c-c3f4-4dac-9378-d588402a73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032c-bd40-4f54-8e9f-0a7fe416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3d07c-c3f4-4dac-9378-d588402a73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540C30-2D79-47A0-8C1D-0D17F354EC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E6B048-3409-4E66-82AE-3C3C7BF9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032c-bd40-4f54-8e9f-0a7fe4168a71"/>
    <ds:schemaRef ds:uri="3743d07c-c3f4-4dac-9378-d588402a73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13BC4A-D7C3-454C-A4D0-1347A5E21E2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9460A1A-99F2-4327-ADC0-460DE27D0796}">
  <ds:schemaRefs>
    <ds:schemaRef ds:uri="http://schemas.openxmlformats.org/package/2006/metadata/core-properties"/>
    <ds:schemaRef ds:uri="2592032c-bd40-4f54-8e9f-0a7fe4168a7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3743d07c-c3f4-4dac-9378-d588402a73da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Table 1A</vt:lpstr>
      <vt:lpstr>Table 1B</vt:lpstr>
      <vt:lpstr>Table 1C</vt:lpstr>
      <vt:lpstr>Table 1D</vt:lpstr>
      <vt:lpstr>Table 1E</vt:lpstr>
      <vt:lpstr>Table 1F</vt:lpstr>
      <vt:lpstr>Parameters</vt:lpstr>
      <vt:lpstr>'Table 1E'!Print_Area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Boon-Long, Yanyong@CHP</dc:creator>
  <cp:lastModifiedBy>Edalattalebi, Maryam@CHP</cp:lastModifiedBy>
  <cp:lastPrinted>2022-11-08T00:21:30Z</cp:lastPrinted>
  <dcterms:created xsi:type="dcterms:W3CDTF">2021-04-30T20:04:35Z</dcterms:created>
  <dcterms:modified xsi:type="dcterms:W3CDTF">2026-09-24T18:34:40Z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0x0101004309E2AC94F07D47A852C23491F0BD6E</vt:lpwstr>
  </property>
</Properties>
</file>